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cdc-my.sharepoint.com/personal/qoh7_cdc_gov/Documents/BAA_Global Stewie/Implementation Materials/Final PDF and EXCEL Materials/"/>
    </mc:Choice>
  </mc:AlternateContent>
  <xr:revisionPtr revIDLastSave="20" documentId="8_{F7291E88-A703-4280-853F-D1008EB666F9}" xr6:coauthVersionLast="47" xr6:coauthVersionMax="47" xr10:uidLastSave="{55D799F8-4A8A-4041-90D6-6AD64DC58132}"/>
  <bookViews>
    <workbookView xWindow="-110" yWindow="-110" windowWidth="19420" windowHeight="10420" xr2:uid="{00000000-000D-0000-FFFF-FFFF00000000}"/>
  </bookViews>
  <sheets>
    <sheet name="Cover Page" sheetId="11" r:id="rId1"/>
    <sheet name="Acknowledgements" sheetId="12" r:id="rId2"/>
    <sheet name="User Guide" sheetId="10" r:id="rId3"/>
    <sheet name="Facility Characteristics" sheetId="4" r:id="rId4"/>
    <sheet name="Respondent(s) Information" sheetId="5" r:id="rId5"/>
    <sheet name="Domain 1 Leadership_Accountabil" sheetId="6" r:id="rId6"/>
    <sheet name="Domain 2 Resources" sheetId="7" r:id="rId7"/>
    <sheet name="Domain 3 Education_Training" sheetId="8" r:id="rId8"/>
    <sheet name="Domain 4 AS Actions" sheetId="9" r:id="rId9"/>
    <sheet name="Domain 5 AU Monitoring_Reportin" sheetId="1" r:id="rId10"/>
    <sheet name="Scoring Rubric" sheetId="2" r:id="rId11"/>
  </sheets>
  <definedNames>
    <definedName name="_xlnm._FilterDatabase" localSheetId="5" hidden="1">'Domain 1 Leadership_Accountabil'!$A$3:$J$61</definedName>
    <definedName name="_xlnm._FilterDatabase" localSheetId="6" hidden="1">'Domain 2 Resources'!$A$3:$J$34</definedName>
    <definedName name="_xlnm._FilterDatabase" localSheetId="7" hidden="1">'Domain 3 Education_Training'!$A$3:$J$8</definedName>
    <definedName name="_xlnm._FilterDatabase" localSheetId="8" hidden="1">'Domain 4 AS Actions'!$A$3:$J$80</definedName>
    <definedName name="_xlnm._FilterDatabase" localSheetId="9" hidden="1">'Domain 5 AU Monitoring_Reportin'!$A$3:$J$39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2" l="1"/>
  <c r="B7" i="2"/>
  <c r="B6" i="2"/>
  <c r="B5" i="2"/>
  <c r="B4" i="2"/>
  <c r="I67" i="9"/>
  <c r="I58" i="9"/>
  <c r="I49" i="9"/>
  <c r="I29" i="9"/>
  <c r="I4" i="9"/>
  <c r="I22" i="7"/>
  <c r="I15" i="7"/>
  <c r="I41" i="6"/>
  <c r="I7" i="6"/>
  <c r="I26" i="1"/>
  <c r="I13" i="1"/>
  <c r="I6" i="1"/>
  <c r="I20" i="9"/>
  <c r="I5" i="7"/>
  <c r="I53" i="6"/>
  <c r="I25" i="6"/>
  <c r="I34" i="1"/>
  <c r="I35" i="1"/>
  <c r="I36" i="1"/>
  <c r="I37" i="1"/>
  <c r="I38" i="1"/>
  <c r="I39" i="1"/>
  <c r="I11" i="1"/>
  <c r="I12" i="1"/>
  <c r="I5" i="1"/>
  <c r="I80" i="9"/>
  <c r="I74" i="9"/>
  <c r="I75" i="9"/>
  <c r="I76" i="9"/>
  <c r="I77" i="9"/>
  <c r="I78" i="9"/>
  <c r="I79" i="9"/>
  <c r="I64" i="9"/>
  <c r="I65" i="9"/>
  <c r="I66" i="9"/>
  <c r="I28" i="9"/>
  <c r="I5" i="8"/>
  <c r="I6" i="8"/>
  <c r="I7" i="8"/>
  <c r="I8" i="8"/>
  <c r="I30" i="7"/>
  <c r="I31" i="7"/>
  <c r="I32" i="7"/>
  <c r="I33" i="7"/>
  <c r="I34" i="7"/>
  <c r="I40" i="6"/>
  <c r="I5" i="6"/>
  <c r="I6" i="6"/>
  <c r="I73" i="9"/>
  <c r="I63" i="9"/>
  <c r="I48" i="9"/>
  <c r="I27" i="9"/>
  <c r="I4" i="8"/>
  <c r="I29" i="7"/>
  <c r="I14" i="7"/>
  <c r="I13" i="7"/>
  <c r="I12" i="7"/>
  <c r="I4" i="7"/>
  <c r="I61" i="6"/>
  <c r="I52" i="6"/>
  <c r="I39" i="6"/>
  <c r="I24" i="6"/>
  <c r="I4" i="6"/>
  <c r="I33" i="1" l="1"/>
  <c r="I10" i="1"/>
  <c r="I4" i="1"/>
  <c r="D4" i="2" l="1"/>
  <c r="B9" i="2" l="1"/>
  <c r="D9" i="2" s="1"/>
  <c r="D5" i="2"/>
  <c r="D6" i="2"/>
  <c r="D7" i="2"/>
  <c r="D8" i="2"/>
</calcChain>
</file>

<file path=xl/sharedStrings.xml><?xml version="1.0" encoding="utf-8"?>
<sst xmlns="http://schemas.openxmlformats.org/spreadsheetml/2006/main" count="571" uniqueCount="275">
  <si>
    <t>Facility Characteristics</t>
  </si>
  <si>
    <t>Facility Name</t>
  </si>
  <si>
    <t>Number of Licensed Beds</t>
  </si>
  <si>
    <t>Respondent(s) Information</t>
  </si>
  <si>
    <t>Respondent Name</t>
  </si>
  <si>
    <t>Hospital Department/Unit</t>
  </si>
  <si>
    <t>Preferred Contact (Email/Phone)</t>
  </si>
  <si>
    <t xml:space="preserve">Domain Completed </t>
  </si>
  <si>
    <t>Date of Completion</t>
  </si>
  <si>
    <t>#</t>
  </si>
  <si>
    <t>Item</t>
  </si>
  <si>
    <t>Assessment</t>
  </si>
  <si>
    <t>Score (points)</t>
  </si>
  <si>
    <t>Notes/Comments</t>
  </si>
  <si>
    <t>Is antibiotic stewardship identified as a priority by the healthcare facility management/
leadership?</t>
  </si>
  <si>
    <t>No</t>
  </si>
  <si>
    <t>Are antibiotic stewardship activities included in healthcare facility annual plans with key performance indicators?</t>
  </si>
  <si>
    <t>Does your healthcare facility have an antibiotic stewardship committee that reviews policies, procedures, treatment guidelines, and operational considerations related to antibiotic stewardship?</t>
  </si>
  <si>
    <t>The antibiotic stewardship committee is either a stand-alone committee or is integrated into an existing committee with multi-disciplinary members that provides support and oversight of the activities performed by the antibiotic stewardship team in a healthcare facility.</t>
  </si>
  <si>
    <r>
      <t>Who are the members of the antibiotic stewardship committee at your healthcare facility (</t>
    </r>
    <r>
      <rPr>
        <b/>
        <sz val="11"/>
        <color rgb="FF000000"/>
        <rFont val="Arial Narrow"/>
        <family val="2"/>
      </rPr>
      <t>select all that apply</t>
    </r>
    <r>
      <rPr>
        <sz val="11"/>
        <color rgb="FF000000"/>
        <rFont val="Arial Narrow"/>
        <family val="2"/>
      </rPr>
      <t xml:space="preserve">)?
</t>
    </r>
  </si>
  <si>
    <t>infection prevention and control (IPC) physician(s)</t>
  </si>
  <si>
    <t>IPC nurse(s)</t>
  </si>
  <si>
    <t>non-IPC nurse(s)</t>
  </si>
  <si>
    <t xml:space="preserve"> infectious diseases trained physician(s) or clinician(s) with experience practicing infectious diseases</t>
  </si>
  <si>
    <t>intensive care unit physician(s)</t>
  </si>
  <si>
    <t>surgeon</t>
  </si>
  <si>
    <t xml:space="preserve">general medicine physician(s) </t>
  </si>
  <si>
    <t xml:space="preserve">other physician(s) </t>
  </si>
  <si>
    <t>infectious diseases trained pharmacist(s) or pharmacist with experience practicing infectious diseases</t>
  </si>
  <si>
    <t>other clinical pharmacist(s)</t>
  </si>
  <si>
    <t>other staff pharmacist(s)</t>
  </si>
  <si>
    <t>senior healthcare facility leader(s)</t>
  </si>
  <si>
    <t xml:space="preserve">clinical microbiologist(s) </t>
  </si>
  <si>
    <t>information technology specialist(s)</t>
  </si>
  <si>
    <t>other, please specify:</t>
  </si>
  <si>
    <t>If other physician(s) or clinical pharmacist(s) were selected, indicate specialty:</t>
  </si>
  <si>
    <t>not applicable</t>
  </si>
  <si>
    <t>Does the antibiotic stewardship committee meet on a regular basis (minimum quarterly)?</t>
  </si>
  <si>
    <t xml:space="preserve">6A. Who are the members of the antibiotic stewardship team at your healthcare facility (select all that apply)?
</t>
  </si>
  <si>
    <t xml:space="preserve">6B. For each role listed below, how many people are part of the team?
</t>
  </si>
  <si>
    <t>6C. Are any within this role an antibiotic stewardship team leader?</t>
  </si>
  <si>
    <t>6D. What percent time for antibiotic stewardship activities is specified in this role’s job description or contract (if more than one person within this role, average the percent time)?</t>
  </si>
  <si>
    <t>6E. Are the persons within this role financially compensated for the time spent specifically on antibiotic stewardship activities?</t>
  </si>
  <si>
    <t>The antibiotic stewardship team is an individual or team of healthcare workers who work to routinely implement antibiotic stewardship activities.</t>
  </si>
  <si>
    <t>Not applicable (My healthcare facility does not have an antibiotic stewardship team)</t>
  </si>
  <si>
    <t>Infectious diseases trained physician(s) or clinician(s) with experience practicing infectious diseases</t>
  </si>
  <si>
    <t xml:space="preserve">Other physician(s)
If yes, specify specialty(ies): </t>
  </si>
  <si>
    <t>Infectious diseases trained pharmacist(s) or pharmacist(s) with experience practicing infectious diseases</t>
  </si>
  <si>
    <t xml:space="preserve">Other clinical pharmacist(s)
If yes, specify specialty(ies): </t>
  </si>
  <si>
    <t>Other staff pharmacist</t>
  </si>
  <si>
    <t>Infection prevention and control (IPC) physician(s)</t>
  </si>
  <si>
    <t>IPC Nurse(s)</t>
  </si>
  <si>
    <t>Non- IPC Nurse(s)</t>
  </si>
  <si>
    <t>Clinical microbiologist(s)</t>
  </si>
  <si>
    <t>Information technology specialist(s)</t>
  </si>
  <si>
    <t>Administrative support</t>
  </si>
  <si>
    <t xml:space="preserve">Other(s)
If yes, specify specialty(ies): </t>
  </si>
  <si>
    <t>Does the antibiotic stewardship team meet on a regular basis?</t>
  </si>
  <si>
    <t>Does the antibiotic stewardship committee or team have authority to make decisions about policies or procedures related to antibiotic use at your healthcare facility?</t>
  </si>
  <si>
    <t>Examples include formulary decisions, diagnostic test and drug ordering menus, restrictions</t>
  </si>
  <si>
    <t xml:space="preserve">Which hospital department(s) or healthcare teams does your antibiotic stewardship committee or team collaborate with (select all that apply)? </t>
  </si>
  <si>
    <t>infection prevention and control</t>
  </si>
  <si>
    <t>infectious diseases</t>
  </si>
  <si>
    <t>patient safety</t>
  </si>
  <si>
    <t>quality</t>
  </si>
  <si>
    <t>pharmacy</t>
  </si>
  <si>
    <t>microbiology</t>
  </si>
  <si>
    <t>drug and therapeutics committee</t>
  </si>
  <si>
    <t>HIV/tuberculosis (TB) team</t>
  </si>
  <si>
    <t>surgery or operating theater</t>
  </si>
  <si>
    <t>Does the healthcare facility participate in any external networks (e.g., multicenter studies, research or quality improvement collaboratives, data sharing consortiums) related to antibiotic stewardship?</t>
  </si>
  <si>
    <t>Who is involved in antibiotic formulary/procurement decisions at your healthcare facility (select all that apply)?</t>
  </si>
  <si>
    <t>infectious diseases trained physician(s) or clinician(s) with experience practicing infectious diseases</t>
  </si>
  <si>
    <t>member(s) of antibiotic stewardship team</t>
  </si>
  <si>
    <t>clinical microbiologist(s)</t>
  </si>
  <si>
    <t xml:space="preserve">Is the evidence related to the safety, efficacy, and cost of new antibiotics evaluated before adding to the formulary at your healthcare facility? </t>
  </si>
  <si>
    <t>Has the healthcare facility allocated human and financial resources to conduct antibiotic stewardship activities?</t>
  </si>
  <si>
    <t>Which of the following are physically present at your healthcare facility (select all that apply)?</t>
  </si>
  <si>
    <t xml:space="preserve">infectious diseases trained physician(s) or clinician(s) with experience practicing infectious diseases </t>
  </si>
  <si>
    <t>Does the antibiotic stewardship team have an office or physical space to perform antibiotic stewardship activities?</t>
  </si>
  <si>
    <t>Does the antibiotic stewardship team have the basic equipment (e.g., telephone, computer) to perform antibiotic stewardship activities?</t>
  </si>
  <si>
    <t>Does your healthcare facility have information and decision support systems (tools embedded in the electronic health record to guide clinical decision making) in place to support antibiotic stewardship activities (e.g., review and optimization of antibiotic prescriptions, pre-authorization)?</t>
  </si>
  <si>
    <t>Which of the following can the antibiotic stewardship team access (select all that apply)?</t>
  </si>
  <si>
    <t>electronic medical record</t>
  </si>
  <si>
    <t>list of antibiotics purchased</t>
  </si>
  <si>
    <t>list of antibiotics dispensed</t>
  </si>
  <si>
    <t>antibiotic administration records</t>
  </si>
  <si>
    <t>syndromic antibiogram (e.g., antibiogram with urine cultures)</t>
  </si>
  <si>
    <t>cumulative antibiogram (defined as report that shows the susceptibility of commonly isolated organisms to antibiotics in a defined period of time)</t>
  </si>
  <si>
    <t>Which data are available electronically at your healthcare facility (select all that apply)?</t>
  </si>
  <si>
    <t>antibiotic consumption</t>
  </si>
  <si>
    <t>antibiotic use</t>
  </si>
  <si>
    <t>antibiotic resistance (e.g., aggregate susceptibility reports for specific pathogens)</t>
  </si>
  <si>
    <t>antibiotic cost</t>
  </si>
  <si>
    <t>administrative data (e.g., patient days, discharges)</t>
  </si>
  <si>
    <t>Does the antibiotic stewardship team have access to updated evidence in the form of peer-reviewed scientific literature (e.g., published research)?</t>
  </si>
  <si>
    <t>Does the healthcare facility have access to laboratory and imaging services (on-site or off-site) that can be used to support antibiotic stewardship interventions?</t>
  </si>
  <si>
    <t>Is the clinical microbiology laboratory used by your healthcare facility (on-site or off-site) open 24 hours per day to receive, process, and report microbiologic specimens?</t>
  </si>
  <si>
    <t>Is the clinical microbiology laboratory used by your healthcare facility (on-site or off-site) accredited?</t>
  </si>
  <si>
    <t>Does the clinical microbiology laboratory used by your healthcare facility (on-site or off-site) have a quality control system?</t>
  </si>
  <si>
    <t>Does the clinical microbiology laboratory used by your healthcare facility (on-site or off-site) have an electronic laboratory information system?</t>
  </si>
  <si>
    <t>Does the healthcare facility provide training on antibiotic stewardship (e.g., optimizing antibiotic use) in the staff induction training (e.g., new-hire training)?</t>
  </si>
  <si>
    <t>Does the healthcare facility offer continuous in-service training or continuous professional development on antibiotic stewardship and IPC to staff?</t>
  </si>
  <si>
    <t xml:space="preserve">If the healthcare facility offers continuous in-service training or professional development on both antibiotic stewardship and IPC, then select “yes.” If only on one topic (either antibiotic stewardship or IPC), select “partially implemented.” </t>
  </si>
  <si>
    <t>Does your healthcare facility provide training on antibiotic stewardship to students or trainees rotating at your healthcare facility?</t>
  </si>
  <si>
    <t>Does the healthcare facility provide training for the antibiotic stewardship team on antibiotic stewardship/IPC?</t>
  </si>
  <si>
    <t>If the healthcare facility provides training for the antibiotic stewardship team on both antibiotic stewardship and IPC, then select “yes.” If only on one topic (either antibiotic stewardship or IPC), select “partially implemented.”</t>
  </si>
  <si>
    <t>Does your healthcare facility provide patients and/or families with education about antibiotics?</t>
  </si>
  <si>
    <t>Which of the following treatment guidelines exist at your healthcare facility (select all that apply)?</t>
  </si>
  <si>
    <t>urinary tract infection</t>
  </si>
  <si>
    <t>community-acquired pneumonia</t>
  </si>
  <si>
    <t>hospital-acquired pneumonia</t>
  </si>
  <si>
    <t>ventilator-associated pneumonia</t>
  </si>
  <si>
    <t>sepsis</t>
  </si>
  <si>
    <t>skin and soft tissue infection</t>
  </si>
  <si>
    <t>surgical site infection</t>
  </si>
  <si>
    <t>central line-associated bloodstream infection</t>
  </si>
  <si>
    <t>surgical prophylaxis</t>
  </si>
  <si>
    <t>intra-abdominal infection</t>
  </si>
  <si>
    <t>febrile neutropenia</t>
  </si>
  <si>
    <t>management of multidrug-resistant organisms</t>
  </si>
  <si>
    <t>bacterial meningitis</t>
  </si>
  <si>
    <t>infective endocarditis</t>
  </si>
  <si>
    <t>not applicable (no treatment guidelines exist at my healthcare facility)</t>
  </si>
  <si>
    <t>Which of the following is/are included in treatment guidelines at your healthcare facility (select all that apply)?</t>
  </si>
  <si>
    <t>first-line antibiotic agent</t>
  </si>
  <si>
    <t>dose</t>
  </si>
  <si>
    <t>duration</t>
  </si>
  <si>
    <t>alternative antibiotic agents (e.g., penicillin allergy, pregnant women, oral antibiotics)</t>
  </si>
  <si>
    <t>antibiotic agents categorized by WHO AWaRe classification</t>
  </si>
  <si>
    <t>Are the guidelines reviewed and updated periodically based on availability of new evidence, with changes communicated to prescribers?</t>
  </si>
  <si>
    <t>Does the antibiotic stewardship team use the healthcare facility antibiogram to modify treatment guidelines?</t>
  </si>
  <si>
    <t>A. Antibiotic automatic stops (e.g., 24 hours for surgical prophylaxis): antibiotics are stopped automatically after a predefined time period according to indication regardless of physician order</t>
  </si>
  <si>
    <t>B. Antibiotic “time outs” (e.g., at 48 hours a clinician is prompted to review any empiric IV antibiotic therapy): defined, regular prompts to the clinician to re-evaluate antibiotic choices</t>
  </si>
  <si>
    <t>C. Antibiotic reminders: alerts at the time of prescribing that are tied to a particular antibiotic</t>
  </si>
  <si>
    <t>D. Intravenous to oral antibiotic formulation conversion</t>
  </si>
  <si>
    <t>E. Prospective audit and feedback of specified antibiotics: review of courses of therapy for these antibiotics to be evaluated for appropriateness (e.g., concordance with treatment guidelines), followed by regular feedback on use of the agent to the prescribing clinician</t>
  </si>
  <si>
    <t>F. Prior authorization of specified antibiotics: requires clinicians to obtain timely approval from experts (e.g., trained physicians or pharmacists) before these antibiotics get dispensed</t>
  </si>
  <si>
    <t>G. Restricted use of antibiotics based on formulary approval for prespecified conditions or populations: clinicians are unable to prescribe certain antibiotics to certain types of patients</t>
  </si>
  <si>
    <t>H. Peer comparisons on antibiotic prescribing: reports including individual-level antibiotic prescribing for all clinicians within a predefined group are developed and shared</t>
  </si>
  <si>
    <t>I. In-person antibiotic stewardship clinical rounds: rounds held on a regular basis to review and discuss antibiotic choices and ensure accordance with best practice guidelines</t>
  </si>
  <si>
    <t>J. Assessment and clarification of documented antibiotic allergies</t>
  </si>
  <si>
    <t>K. Review of outpatient parenteral antibiotic therapy prior to discharge</t>
  </si>
  <si>
    <r>
      <t>L. Alerts to prescribers about potentially duplicative antibiotic coverage (</t>
    </r>
    <r>
      <rPr>
        <i/>
        <sz val="11"/>
        <color theme="1"/>
        <rFont val="Arial Narrow"/>
        <family val="2"/>
      </rPr>
      <t>e.g., double anti-anaerobic coverage</t>
    </r>
    <r>
      <rPr>
        <sz val="11"/>
        <color theme="1"/>
        <rFont val="Arial Narrow"/>
        <family val="2"/>
      </rPr>
      <t>)</t>
    </r>
  </si>
  <si>
    <t>M. Alerts to prescribers about drug-drug interactions</t>
  </si>
  <si>
    <t>N. Dose optimization based on pharmacokinetic and pharmacodynamic parameters for treatment of organisms with reduced antibiotic susceptibility</t>
  </si>
  <si>
    <t>O. Management of antibiotic shortages/stockouts</t>
  </si>
  <si>
    <r>
      <t xml:space="preserve">P. </t>
    </r>
    <r>
      <rPr>
        <sz val="11"/>
        <color rgb="FF000000"/>
        <rFont val="Arial Narrow"/>
        <family val="2"/>
      </rPr>
      <t>Pharmacist-assisted or clinical pharmacologist-assisted dosing of antibiotics in patients with renal or liver dysfunction</t>
    </r>
  </si>
  <si>
    <r>
      <t>Q. Therapeutic drug monitoring of antibiotics with narrow therapeutic index (</t>
    </r>
    <r>
      <rPr>
        <i/>
        <sz val="11"/>
        <color theme="1"/>
        <rFont val="Arial Narrow"/>
        <family val="2"/>
      </rPr>
      <t>e.g., vancomycin, aminoglycosides</t>
    </r>
    <r>
      <rPr>
        <sz val="11"/>
        <color theme="1"/>
        <rFont val="Arial Narrow"/>
        <family val="2"/>
      </rPr>
      <t>)</t>
    </r>
  </si>
  <si>
    <t>R. Awareness campaigns on responsible use of antibiotics</t>
  </si>
  <si>
    <t>Are there standardized operating procedures for specific antibiotic stewardship activities (e.g., audit and feedback, guideline development, testing protocols) at your healthcare facility?</t>
  </si>
  <si>
    <t>Does the activity report produced by the antibiotic stewardship committee or team include the following (select all that apply)?</t>
  </si>
  <si>
    <t>current antibiotic stewardship resources and activity</t>
  </si>
  <si>
    <t>performance against process and outcome indicators for antibiotic use</t>
  </si>
  <si>
    <t>antibiotic appropriateness</t>
  </si>
  <si>
    <t>key areas of improvement</t>
  </si>
  <si>
    <t>areas for further improvement or priority</t>
  </si>
  <si>
    <t>areas in which guidance or support from executive and governance units is needed</t>
  </si>
  <si>
    <t>not applicable (my healthcare facility does not produce an antibiotic stewardship activity report)</t>
  </si>
  <si>
    <t xml:space="preserve">Who is the antibiotic stewardship activity report disseminated to (select all that apply)? </t>
  </si>
  <si>
    <t>healthcare facility management</t>
  </si>
  <si>
    <t>other healthcare facility teams members</t>
  </si>
  <si>
    <t>national authorities (e.g., ministry of health)</t>
  </si>
  <si>
    <t>Does the healthcare facility have a formulary/ list of approved antibiotics for use based on the national formulary?</t>
  </si>
  <si>
    <t>Does the healthcare facility formulary specify lists of restricted antibiotics that require approval by a designated team or person (pre-authorization)?</t>
  </si>
  <si>
    <t>Does the approval of restricted antibiotics take place throughout the workday?</t>
  </si>
  <si>
    <t xml:space="preserve">Does the healthcare facility communicate modifications to the antibiotic formulary to prescribers? </t>
  </si>
  <si>
    <t xml:space="preserve">Do nurses at your healthcare facility do any of the following antibiotic stewardship activities (select all that apply)?  </t>
  </si>
  <si>
    <t>collect urine and/or respiratory cultures based on appropriate criteria</t>
  </si>
  <si>
    <t>initiate discussions about converting from intravenous to oral formulation</t>
  </si>
  <si>
    <t>initiate antibiotic "time outs"</t>
  </si>
  <si>
    <t>antibiotic allergy assessment</t>
  </si>
  <si>
    <t>Does your healthcare facility have a policy that requires prescribers to document antibiotic dose, duration, and indication in the medical record?</t>
  </si>
  <si>
    <t>Does the clinical microbiology laboratory used by your healthcare facility (on-site or off-site) utilize rapid diagnostic testing to facilitate early antibiotic adjustments?</t>
  </si>
  <si>
    <t>Does the clinical microbiology laboratory used by your healthcare facility (on-site or off-site) have technology to identify the most relevant resistance mechanisms (e.g., extended spectrum beta-lactamases, carbapenemases)?</t>
  </si>
  <si>
    <t>Does the clinical microbiology laboratory used by your healthcare facility (on-site or off-site) provide culture and susceptibility results to prescribers in a timely manner (e.g., within 72 hours)?</t>
  </si>
  <si>
    <t>Does the clinical microbiology laboratory used by your healthcare facility (on-site or off-site) utilize selective or cascading antibiotic susceptibility testing reporting (e.g., not reporting an antibiotic that would not be appropriate for the source, not reporting a broad-spectrum antibiotic when a narrower spectrum is available)?</t>
  </si>
  <si>
    <t>Does the clinical microbiology laboratory used by your healthcare facility (on-site or off-site) put comments in culture results to improve antibiotic prescribing?</t>
  </si>
  <si>
    <t xml:space="preserve">Does the antibiotic stewardship team communicate the emergence of new antibiotic resistance (mechanisms or patterns based on antibiotic susceptibility testing) to prescribers? </t>
  </si>
  <si>
    <t>Has the antibiotic stewardship team conducted an analysis of the barriers, challenges, and opportunities for antibiotic stewardship implementation at your healthcare facility?</t>
  </si>
  <si>
    <t>Are regular prescription audits, point prevalence surveys to assess the appropriateness of antibiotic prescribing, undertaken at the facility by the antibiotic stewardship committee or relevant team?</t>
  </si>
  <si>
    <t xml:space="preserve">Does the healthcare facility regularly monitor and report the quantity and types of antibiotic use (purchased, prescribed, or dispensed)?                                                                                               </t>
  </si>
  <si>
    <t>What metric does the antibiotic stewardship team use to measure antibiotic use or consumption at your healthcare facility (select all that apply)?</t>
  </si>
  <si>
    <t>days of therapy</t>
  </si>
  <si>
    <t>defined daily doses</t>
  </si>
  <si>
    <t xml:space="preserve">Does the antibiotic stewardship team develop action plans to address the problems identified related to optimization of antibiotic use (e.g., increase in the consumption of broad-spectrum antibiotics)? </t>
  </si>
  <si>
    <t>Does the antibiotic stewardship team monitor compliance with at least one specific antibiotic stewardship activity (e.g. compliance with treatment guidelines) at the healthcare facility?</t>
  </si>
  <si>
    <t>Does the antibiotic stewardship committee or team implement strategies (e.g., presentation to healthcare workers on implementation of new infectious disease treatment guidelines) to increase compliance with prioritized antibiotic stewardship activities?</t>
  </si>
  <si>
    <t>Which of the following metrics are monitored by the antibiotic stewardship team to assess the impact of antibiotic stewardship activities (select all that apply)?</t>
  </si>
  <si>
    <t>antibiotic use or consumption</t>
  </si>
  <si>
    <t>antibiotic appropriateness (agent, dose, duration)</t>
  </si>
  <si>
    <t>time to appropriate antibiotic therapy</t>
  </si>
  <si>
    <t>cost-savings</t>
  </si>
  <si>
    <t>in-hospital mortality</t>
  </si>
  <si>
    <t>length of stay</t>
  </si>
  <si>
    <t>Clostridioides difficile infection rates</t>
  </si>
  <si>
    <t>rehospitalization</t>
  </si>
  <si>
    <t>antibiotic-related adverse events</t>
  </si>
  <si>
    <t>antibiotic-related near misses (e.g., an error that could have led to an adverse event but did not result in clinical harm)</t>
  </si>
  <si>
    <t>antibiotic costs (e.g., purchase price and expenditure)</t>
  </si>
  <si>
    <t>Which data can be stratified by hospital unit/ward at your healthcare facility (select all that apply)?</t>
  </si>
  <si>
    <t xml:space="preserve">Does the healthcare facility regularly monitor shortages/stockouts of essential antibiotics?  </t>
  </si>
  <si>
    <t>Does your healthcare facility monitor shortages/stockouts of laboratory supplies (e.g., reagents, plates)?</t>
  </si>
  <si>
    <t>Is there a mechanism to report concerns about substandard quality of antibiotics (e.g., falsified antibiotics) and diagnostics?</t>
  </si>
  <si>
    <t>Does the antibiotic stewardship committee or team regularly monitor and report antibiotic susceptibility and resistance rates for a range of key indicator bacteria?</t>
  </si>
  <si>
    <t>Does the antibiotic stewardship team communicate findings from audits/reviews of the quality/appropriateness of antibiotic use to prescribers along with specific action points?</t>
  </si>
  <si>
    <t>Does the antibiotic stewardship team report metrics used to assess the impact of antibiotic stewardship activities to healthcare facility management/leadership?</t>
  </si>
  <si>
    <t xml:space="preserve">Does the healthcare facility develop and aggregate an antibiogram and regularly update it?   </t>
  </si>
  <si>
    <t>Domain</t>
  </si>
  <si>
    <t>Earned Points</t>
  </si>
  <si>
    <t>Total Points Possible</t>
  </si>
  <si>
    <t>Percentage (%)</t>
  </si>
  <si>
    <t>OVERALL (Add “Earned Points” for each domain)</t>
  </si>
  <si>
    <t>Acknowledgements</t>
  </si>
  <si>
    <t>Overall Coordination and Development of G-ASET:</t>
  </si>
  <si>
    <t>Technical Collaborators:</t>
  </si>
  <si>
    <t>Twisha S. Patel (U.S. CDC, USA) led the development of the final G-ASET materials under leadership of Fernanda C. Lessa (U.S. CDC, USA). Marilyn Ponder (U.S. CDC, USA) provided professional editing (plain language and usability) assistance.</t>
  </si>
  <si>
    <t>The following multidisciplinary experts including physicians, pharmacists, microbiologists, and researchers participated in technical consultations to guide the development, review, and piloting of G-ASET: Payal K. Patel (Intermountain Health, USA), Valeria Fabre (Johns Hopkins University, USA), Sara Cosgrove (Johns Hopkins University, USA), Rodolfo Quiros (PROAnet Project Lead, Argentina), Vu Thi Lan Huong (Oxford University Clinical Research Unit, Vietnam), Rogier van Doorn (Oxford University Clinical Research Unit, Vietnam), Raph Hamers (Oxford University Clinical Research Unit, Indonesia), Direk Limmathurotsakul (Mahidol Oxford Tropical Medicine Research Unit, Thailand), Abhilasha Karkey (Oxford University Clinical Research Unit, Nepal), Elizabeth Dodds-Ashley (Duke University, USA), Deverick Anderson (Duke University, USA), Julia Szymczak (University of Utah, USA), Ebbing Lautenbach (University of Pennsylvania, USA), Keith Hamilton (University of Pennsylvania, USA), Naledi Mannathoko (University of Botswana, Botswana), Mosepele Mosepele (University of Botswana, Botswana), Marc Mendelson (University of Cape Town, South Africa), Katharina Kranzer (London School of Hygiene and Tropical Medicine, Zimbabwe), and Deborah Tong (World Health Organization, Switzerland).</t>
  </si>
  <si>
    <t>The tool was also assessed for relevancy and feasibility using a “Delphi-like” approach coordinated by Ronda Sinkowitz-Cochran (U.S. CDC, USA), and Laura E.A. Barnes (U.S. CDC, USA). The following experts participated in the process: Huynh Phuong Thao (Vietnam), Pinyo Rattanaumpawan (Thailand), Juan Carlos Tapia Torrez (Bolivia), Maria Marcela Bovera (Ecuador), Marcelo Carneiro (Brazil), Adrian Brink (South Africa), Mpho Ramato (Botswana), Engy Hamed (North Africa), and Anis Karuniawati (Indonesia).</t>
  </si>
  <si>
    <t>User Guide</t>
  </si>
  <si>
    <t>Overview</t>
  </si>
  <si>
    <t>Intended Users</t>
  </si>
  <si>
    <t>Instructions</t>
  </si>
  <si>
    <t>The U.S. Centers for Disease Control and Prevention (CDC) in collaboration with Johns Hopkins University, University of Oxford with Duke University consultants, and the University of Pennsylvania has developed a global tool to assess antibiotic stewardship practices in inpatient healthcare facilities. The tool was tested in more than 80 healthcare facilities across 12 countries (Guatemala, Panama, Ecuador, Colombia, Argentina, Vietnam, Nepal, Thailand, Indonesia, Botswana, South Africa, and Zimbabwe). The comprehensive diagnostic tool is designed to inform implementation of antibiotic stewardship activities, identify opportunities to improve antibiotic stewardship programs, and monitor progress of antibiotic stewardship actions over time.</t>
  </si>
  <si>
    <t>The Global Antibiotic Stewardship Evaluation Tool (G-ASET) for Inpatient Healthcare Facilities assesses core elements, structure, education and training, facility processes, and the presence or absence of activities related to antibiotic stewardship practices as discussed in the CDC’s Core Elements of Human Antibiotic Stewardship Programs in Resource-Limited Settings, WHO’s Antimicrobial Stewardship Programmes in Health-care Facilities in Low-and Middle-Income Countries: A WHO Practical Toolkit, WHO Policy Guidance on Integrated Antimicrobial Stewardship Activities, and the published literature.</t>
  </si>
  <si>
    <t>Only one assessment should be completed by the antibiotic stewardship team. To accurately complete this assessment, members of the antibiotic stewardship team may need to consult with other relevant departments (e.g., microbiology, pharmacy). Although consultation with multiple departments is likely necessary to complete this assessment, responses should be compiled and only one response per assessment item should be recorded.</t>
  </si>
  <si>
    <t>The G-ASET is primarily intended to be self-administered, but it can also be used as an external assessment through discussions between healthcare facilities and external assessors. Identification of strengths and gaps will help to advocate for resources and improve the antibiotic stewardship program at the healthcare facilities. Thus, ensuring the accuracy of responses is vital to proper use of this tool. Healthcare facilities should conduct the G-ASET annually at minimum to monitor progress over time. However, more frequent assessments may be conducted if major gaps are identified and improvement actions are taking place. Note, if a formal antibiotic stewardship team has not been established, the healthcare workers that are responsible for improving antibiotic use at your healthcare facility should complete this assessment.</t>
  </si>
  <si>
    <t>● Leadership Commitment &amp; Accountability</t>
  </si>
  <si>
    <t>● Resources</t>
  </si>
  <si>
    <t>● Education &amp; Training</t>
  </si>
  <si>
    <t>● Antibiotic Stewardship Actions</t>
  </si>
  <si>
    <t>● Antibiotic Use Tracking, Monitoring, &amp; Reporting</t>
  </si>
  <si>
    <t>● Yes = the activity/core element is in place and is fully implemented</t>
  </si>
  <si>
    <t>● No = the activity/core element is not in place or has not been implemented</t>
  </si>
  <si>
    <t>● Some items also include the option to “Select all that apply.”</t>
  </si>
  <si>
    <t>Scoring</t>
  </si>
  <si>
    <t>■ Comments about the items can be entered in the “Notes/Comments” column in the survey instrument.</t>
  </si>
  <si>
    <t>● Partially implemented = the activity/core element is in place but is only partially implemented requiring further action or strengthening</t>
  </si>
  <si>
    <t>■ Scores are based on points earned for individual answers to each question. Add together the points earned for each question. A score by domain and an overall score combining each domain score will be generated. Total earned points are converted to a percentage.</t>
  </si>
  <si>
    <t>■ Importantly, the scores are for internal use only. They can be used to identify major areas for improvement amongst the five domains and importantly, allow antibiotic stewardship programs and healthcare facilities to track progress over time. Generally, a higher score indicates more advanced progress within the domain and overall with regards to antibiotic stewardship implementation. Scores are not intended to be used to compare performance against other healthcare facilities.</t>
  </si>
  <si>
    <t>Definitions</t>
  </si>
  <si>
    <t>■ Antibiotic Stewardship (as defined by WHO) - A coherent set of integrated actions which promote the responsible
and appropriate use of antibiotics to help improve patient outcomes across the continuum of care. Responsible
and appropriate use of antibiotics includes prescribing only when needed and selection of the optimal drug
regimen, dosing, route of administration and duration of treatment following proper and optimized diagnosis.</t>
  </si>
  <si>
    <t>■ Antibiotic Stewardship Committee - A committee that either stands alone or is integrated into an existing
committee with multi-disciplinary members that provides support and oversight of the activities performed
by the antibiotic stewardship team in a healthcare facility.</t>
  </si>
  <si>
    <t>■ Antibiotic Stewardship Team - An individual or team of healthcare workers who routinely implement antibiotic
stewardship activities. Note, an antibiotic stewardship team may not be formally established at your healthcare
facility. If this is the case, assessment items using this term should refer to the healthcare workers responsible
for improving antibiotic use at your healthcare facility.</t>
  </si>
  <si>
    <t>■ AWaRe - WHO classification of antibiotics into three stewardship groups: Access, Watch and Reserve,
to emphasize the importance of their optimal uses and potential for antimicrobial resistance.</t>
  </si>
  <si>
    <t>Abbreviations</t>
  </si>
  <si>
    <t>HCF: Healthcare facility</t>
  </si>
  <si>
    <t>IPC: Infection prevention and control</t>
  </si>
  <si>
    <t>■ Following completion of the tool, use the “Scoring Rubric: Global Antibiotic Stewardship Evaluation Tool (G-ASET) for Inpatient Healthcare Facilities” to complete this activity.</t>
  </si>
  <si>
    <t>■ Note, although each question included in this assessment tool has undergone a rigorous development process that emphasized clinical relevancy and feasibility, additional questions with local context may be necessary to fully evaluate the status of antibiotic stewardship practice at your healthcare facility. However, if questions are added, domain and overall scores may need to be revised or interpreted with caution.</t>
  </si>
  <si>
    <t>■ Following completion of the tool, please calculate the score for each domain and the overall score. See “Scoring”
for more information.</t>
  </si>
  <si>
    <t>■ Please complete each assessment item by selecting one response per question based on the following options:</t>
  </si>
  <si>
    <t>■ The 5 domains included in the G-ASET are:</t>
  </si>
  <si>
    <t>DOMAIN 1: LEADERSHIP COMMITMENT &amp; ACCOUNTABILITY</t>
  </si>
  <si>
    <t>Antibiotic Stewardship Activity</t>
  </si>
  <si>
    <t>Domain 1: Leadership Commitment &amp; Accountability</t>
  </si>
  <si>
    <t>Domain 2: Resources</t>
  </si>
  <si>
    <t>Domain 3: Education &amp; Training</t>
  </si>
  <si>
    <t>Domain 4: Antibiotic Stewardship Actions</t>
  </si>
  <si>
    <t>Domain 5: Antibiotic Use Tracking, Monitoring, &amp; Reporting</t>
  </si>
  <si>
    <r>
      <rPr>
        <b/>
        <i/>
        <sz val="11"/>
        <color theme="1"/>
        <rFont val="Arial Narrow"/>
        <family val="2"/>
      </rPr>
      <t>EXAMPLE:</t>
    </r>
    <r>
      <rPr>
        <sz val="11"/>
        <color theme="1"/>
        <rFont val="Arial Narrow"/>
        <family val="2"/>
      </rPr>
      <t xml:space="preserve">
Item 46 asks, “Does the clinical microbiology laboratory used by your healthcare facility (on-site or off-site)
utilize rapid diagnostic testing to facilitate early antibiotic adjustments?”
You should answer “Yes” if the clinical microbiology laboratory used by your healthcare facility utilizes rapid
diagnostic testing.
You should answer “Partially implemented” if the clinical microbiology laboratory used by your healthcare
facility does not yet fully utilize rapid diagnostic testing but has purchased the technology and developed
workflows.
You should answer “No” if the clinical microbiology laboratory used by your healthcare facility does not utilize
rapid diagnostic testing and there are no plans to implement.</t>
    </r>
  </si>
  <si>
    <r>
      <rPr>
        <b/>
        <sz val="12"/>
        <color theme="1"/>
        <rFont val="Arial Narrow"/>
        <family val="2"/>
      </rPr>
      <t>To complete the assessment tool, members of the antibiotic stewardship team at the healthcare facility should provide one response per question based on the following options:</t>
    </r>
    <r>
      <rPr>
        <sz val="12"/>
        <color theme="1"/>
        <rFont val="Arial Narrow"/>
        <family val="2"/>
      </rPr>
      <t xml:space="preserve">
          •	</t>
    </r>
    <r>
      <rPr>
        <b/>
        <sz val="12"/>
        <color theme="1"/>
        <rFont val="Arial Narrow"/>
        <family val="2"/>
      </rPr>
      <t>Yes</t>
    </r>
    <r>
      <rPr>
        <sz val="12"/>
        <color theme="1"/>
        <rFont val="Arial Narrow"/>
        <family val="2"/>
      </rPr>
      <t xml:space="preserve"> = the activity/core element is in place and is fully implemented
          •	</t>
    </r>
    <r>
      <rPr>
        <b/>
        <sz val="12"/>
        <color theme="1"/>
        <rFont val="Arial Narrow"/>
        <family val="2"/>
      </rPr>
      <t>Partially implemented</t>
    </r>
    <r>
      <rPr>
        <sz val="12"/>
        <color theme="1"/>
        <rFont val="Arial Narrow"/>
        <family val="2"/>
      </rPr>
      <t xml:space="preserve"> = the activity/core element is in place but is only partially implemented requiring further action or strengthening 
          •	</t>
    </r>
    <r>
      <rPr>
        <b/>
        <sz val="12"/>
        <color theme="1"/>
        <rFont val="Arial Narrow"/>
        <family val="2"/>
      </rPr>
      <t>No</t>
    </r>
    <r>
      <rPr>
        <sz val="12"/>
        <color theme="1"/>
        <rFont val="Arial Narrow"/>
        <family val="2"/>
      </rPr>
      <t xml:space="preserve"> = the activity/core element is not in place or has not been implemented
</t>
    </r>
    <r>
      <rPr>
        <b/>
        <sz val="12"/>
        <color theme="1"/>
        <rFont val="Arial Narrow"/>
        <family val="2"/>
      </rPr>
      <t xml:space="preserve">OR
</t>
    </r>
    <r>
      <rPr>
        <sz val="12"/>
        <color theme="1"/>
        <rFont val="Arial Narrow"/>
        <family val="2"/>
      </rPr>
      <t>Members of the antibiotic stewardship team at the HCF should “</t>
    </r>
    <r>
      <rPr>
        <b/>
        <sz val="12"/>
        <color theme="1"/>
        <rFont val="Arial Narrow"/>
        <family val="2"/>
      </rPr>
      <t>select all that apply</t>
    </r>
    <r>
      <rPr>
        <sz val="12"/>
        <color theme="1"/>
        <rFont val="Arial Narrow"/>
        <family val="2"/>
      </rPr>
      <t>” based on the provided answer choices for relevant questions.</t>
    </r>
  </si>
  <si>
    <t xml:space="preserve">DOMAIN 2: RESOURCES </t>
  </si>
  <si>
    <t xml:space="preserve">DOMAIN 3: EDUCATION &amp; TRAINING </t>
  </si>
  <si>
    <t>DOMAIN 4: AMS ACTIONS</t>
  </si>
  <si>
    <t>DOMAIN 5: ANTIBIOTIC USE TRACKING, MONITORING &amp; REPORTING</t>
  </si>
  <si>
    <t>Laboratory information system can be defined as software which receives, processes, and stores information generated by the laboratory workflow.</t>
  </si>
  <si>
    <t>35A. Is this activity routinely conducted at your healthcare facility?</t>
  </si>
  <si>
    <t xml:space="preserve">35B. If yes, is the activity performed facility-wide? </t>
  </si>
  <si>
    <t>Global Antibiotic Stewardship</t>
  </si>
  <si>
    <t xml:space="preserve">for </t>
  </si>
  <si>
    <t>Evaluation Tool (G-ASET)</t>
  </si>
  <si>
    <t>Inpatient Healthcare Facilities</t>
  </si>
  <si>
    <t>Scoring Rubric: Global Antibiotic Stewardship Evaluation Tool (G-ASET)                         for Inpatient Healthcare Facilities</t>
  </si>
  <si>
    <r>
      <t>Use the scoring instructions below to determine total points earned based on individual answers for each question on the G-ASET for Inpatient Healthcare Facilities. Calculate the total points earned for each domain by adding the points earned for each assessment item. Then, convert the points to percentage (</t>
    </r>
    <r>
      <rPr>
        <b/>
        <i/>
        <sz val="12"/>
        <color theme="1"/>
        <rFont val="Arial Narrow"/>
        <family val="2"/>
      </rPr>
      <t>Earned Points/Total Points Possible X 100%</t>
    </r>
    <r>
      <rPr>
        <i/>
        <sz val="12"/>
        <color theme="1"/>
        <rFont val="Arial Narrow"/>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</si>
</sst>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8"/>
      <name val="Calibri"/>
      <family val="2"/>
      <scheme val="minor"/>
    </font>
    <font>
      <sz val="11"/>
      <color theme="1"/>
      <name val="Arial Narrow"/>
      <family val="2"/>
    </font>
    <font>
      <b/>
      <sz val="11"/>
      <color theme="1"/>
      <name val="Arial Narrow"/>
      <family val="2"/>
    </font>
    <font>
      <sz val="11"/>
      <color rgb="FF000000"/>
      <name val="Arial Narrow"/>
      <family val="2"/>
    </font>
    <font>
      <b/>
      <sz val="11"/>
      <color rgb="FF000000"/>
      <name val="Arial Narrow"/>
      <family val="2"/>
    </font>
    <font>
      <sz val="12"/>
      <color theme="1"/>
      <name val="Arial Narrow"/>
      <family val="2"/>
    </font>
    <font>
      <sz val="14"/>
      <color theme="1"/>
      <name val="Arial Narrow"/>
      <family val="2"/>
    </font>
    <font>
      <b/>
      <sz val="12"/>
      <color theme="1"/>
      <name val="Arial Narrow"/>
      <family val="2"/>
    </font>
    <font>
      <i/>
      <sz val="11"/>
      <color theme="1"/>
      <name val="Arial Narrow"/>
      <family val="2"/>
    </font>
    <font>
      <i/>
      <sz val="12"/>
      <color theme="1"/>
      <name val="Arial Narrow"/>
      <family val="2"/>
    </font>
    <font>
      <b/>
      <sz val="18"/>
      <color theme="0"/>
      <name val="Arial Narrow"/>
      <family val="2"/>
    </font>
    <font>
      <b/>
      <i/>
      <sz val="11"/>
      <color theme="1"/>
      <name val="Arial Narrow"/>
      <family val="2"/>
    </font>
    <font>
      <b/>
      <sz val="32"/>
      <color theme="4" tint="-0.249977111117893"/>
      <name val="Arial Narrow"/>
      <family val="2"/>
    </font>
    <font>
      <sz val="18"/>
      <color theme="0"/>
      <name val="Arial Narrow"/>
      <family val="2"/>
    </font>
    <font>
      <b/>
      <i/>
      <sz val="12"/>
      <color theme="1"/>
      <name val="Arial Narrow"/>
      <family val="2"/>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D9E2F3"/>
        <bgColor indexed="64"/>
      </patternFill>
    </fill>
    <fill>
      <patternFill patternType="solid">
        <fgColor theme="4" tint="-0.249977111117893"/>
        <bgColor indexed="64"/>
      </patternFill>
    </fill>
    <fill>
      <patternFill patternType="solid">
        <fgColor rgb="FFFFE5E5"/>
        <bgColor indexed="64"/>
      </patternFill>
    </fill>
    <fill>
      <patternFill patternType="solid">
        <fgColor theme="7"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bottom/>
      <diagonal/>
    </border>
    <border>
      <left style="thin">
        <color theme="4" tint="-0.249977111117893"/>
      </left>
      <right style="thin">
        <color theme="4" tint="-0.249977111117893"/>
      </right>
      <top/>
      <bottom style="thin">
        <color theme="4" tint="-0.249977111117893"/>
      </bottom>
      <diagonal/>
    </border>
    <border>
      <left style="thin">
        <color theme="4" tint="-0.249977111117893"/>
      </left>
      <right style="thin">
        <color theme="4" tint="-0.249977111117893"/>
      </right>
      <top style="thin">
        <color theme="4" tint="-0.249977111117893"/>
      </top>
      <bottom style="double">
        <color theme="4" tint="-0.249977111117893"/>
      </bottom>
      <diagonal/>
    </border>
    <border>
      <left style="thin">
        <color theme="4" tint="-0.249977111117893"/>
      </left>
      <right style="thin">
        <color theme="4" tint="-0.249977111117893"/>
      </right>
      <top style="double">
        <color theme="4" tint="-0.249977111117893"/>
      </top>
      <bottom style="double">
        <color theme="4" tint="-0.249977111117893"/>
      </bottom>
      <diagonal/>
    </border>
    <border>
      <left style="thin">
        <color theme="4" tint="-0.249977111117893"/>
      </left>
      <right style="thin">
        <color indexed="64"/>
      </right>
      <top style="thin">
        <color indexed="64"/>
      </top>
      <bottom style="thin">
        <color indexed="64"/>
      </bottom>
      <diagonal/>
    </border>
    <border>
      <left style="thin">
        <color indexed="64"/>
      </left>
      <right style="thin">
        <color theme="4" tint="-0.249977111117893"/>
      </right>
      <top style="thin">
        <color indexed="64"/>
      </top>
      <bottom style="thin">
        <color indexed="64"/>
      </bottom>
      <diagonal/>
    </border>
    <border>
      <left style="thin">
        <color theme="4" tint="-0.249977111117893"/>
      </left>
      <right style="thin">
        <color indexed="64"/>
      </right>
      <top style="thin">
        <color indexed="64"/>
      </top>
      <bottom style="thin">
        <color theme="4" tint="-0.249977111117893"/>
      </bottom>
      <diagonal/>
    </border>
    <border>
      <left style="thin">
        <color indexed="64"/>
      </left>
      <right style="thin">
        <color indexed="64"/>
      </right>
      <top style="thin">
        <color indexed="64"/>
      </top>
      <bottom style="thin">
        <color theme="4" tint="-0.249977111117893"/>
      </bottom>
      <diagonal/>
    </border>
    <border>
      <left style="thin">
        <color indexed="64"/>
      </left>
      <right style="thin">
        <color theme="4" tint="-0.249977111117893"/>
      </right>
      <top style="thin">
        <color indexed="64"/>
      </top>
      <bottom style="thin">
        <color theme="4" tint="-0.249977111117893"/>
      </bottom>
      <diagonal/>
    </border>
    <border>
      <left style="thin">
        <color theme="4" tint="-0.249977111117893"/>
      </left>
      <right/>
      <top style="thin">
        <color theme="4" tint="-0.249977111117893"/>
      </top>
      <bottom style="double">
        <color theme="4" tint="-0.249977111117893"/>
      </bottom>
      <diagonal/>
    </border>
    <border>
      <left/>
      <right/>
      <top style="thin">
        <color theme="4" tint="-0.249977111117893"/>
      </top>
      <bottom style="double">
        <color theme="4" tint="-0.249977111117893"/>
      </bottom>
      <diagonal/>
    </border>
    <border>
      <left/>
      <right style="thin">
        <color theme="4" tint="-0.249977111117893"/>
      </right>
      <top style="thin">
        <color theme="4" tint="-0.249977111117893"/>
      </top>
      <bottom style="double">
        <color theme="4" tint="-0.249977111117893"/>
      </bottom>
      <diagonal/>
    </border>
    <border>
      <left style="thin">
        <color theme="4" tint="-0.249977111117893"/>
      </left>
      <right style="thin">
        <color indexed="64"/>
      </right>
      <top/>
      <bottom style="thin">
        <color indexed="64"/>
      </bottom>
      <diagonal/>
    </border>
    <border>
      <left style="thin">
        <color indexed="64"/>
      </left>
      <right style="thin">
        <color theme="4" tint="-0.249977111117893"/>
      </right>
      <top/>
      <bottom style="thin">
        <color indexed="64"/>
      </bottom>
      <diagonal/>
    </border>
    <border>
      <left style="thin">
        <color theme="4" tint="-0.249977111117893"/>
      </left>
      <right/>
      <top/>
      <bottom style="double">
        <color theme="4" tint="-0.249977111117893"/>
      </bottom>
      <diagonal/>
    </border>
    <border>
      <left/>
      <right/>
      <top/>
      <bottom style="double">
        <color theme="4" tint="-0.249977111117893"/>
      </bottom>
      <diagonal/>
    </border>
    <border>
      <left/>
      <right style="thin">
        <color theme="4" tint="-0.249977111117893"/>
      </right>
      <top/>
      <bottom style="double">
        <color theme="4" tint="-0.249977111117893"/>
      </bottom>
      <diagonal/>
    </border>
    <border>
      <left style="medium">
        <color indexed="64"/>
      </left>
      <right/>
      <top/>
      <bottom style="double">
        <color theme="4" tint="-0.249977111117893"/>
      </bottom>
      <diagonal/>
    </border>
    <border>
      <left/>
      <right style="medium">
        <color indexed="64"/>
      </right>
      <top/>
      <bottom style="double">
        <color theme="4" tint="-0.249977111117893"/>
      </bottom>
      <diagonal/>
    </border>
    <border>
      <left style="thin">
        <color indexed="64"/>
      </left>
      <right style="thin">
        <color indexed="64"/>
      </right>
      <top style="double">
        <color theme="4" tint="-0.249977111117893"/>
      </top>
      <bottom style="double">
        <color theme="4" tint="-0.249977111117893"/>
      </bottom>
      <diagonal/>
    </border>
    <border>
      <left style="thin">
        <color indexed="64"/>
      </left>
      <right/>
      <top style="double">
        <color theme="4" tint="-0.249977111117893"/>
      </top>
      <bottom style="double">
        <color theme="4" tint="-0.249977111117893"/>
      </bottom>
      <diagonal/>
    </border>
    <border>
      <left/>
      <right/>
      <top style="double">
        <color theme="4" tint="-0.249977111117893"/>
      </top>
      <bottom style="double">
        <color theme="4" tint="-0.249977111117893"/>
      </bottom>
      <diagonal/>
    </border>
    <border>
      <left/>
      <right style="thin">
        <color indexed="64"/>
      </right>
      <top style="double">
        <color theme="4" tint="-0.249977111117893"/>
      </top>
      <bottom style="double">
        <color theme="4" tint="-0.24997711111789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top/>
      <bottom style="medium">
        <color theme="4" tint="-0.249977111117893"/>
      </bottom>
      <diagonal/>
    </border>
    <border>
      <left/>
      <right style="medium">
        <color theme="4" tint="-0.249977111117893"/>
      </right>
      <top/>
      <bottom style="medium">
        <color theme="4" tint="-0.249977111117893"/>
      </bottom>
      <diagonal/>
    </border>
    <border>
      <left style="medium">
        <color indexed="64"/>
      </left>
      <right/>
      <top style="medium">
        <color indexed="64"/>
      </top>
      <bottom style="double">
        <color theme="4" tint="-0.249977111117893"/>
      </bottom>
      <diagonal/>
    </border>
    <border>
      <left/>
      <right/>
      <top style="medium">
        <color indexed="64"/>
      </top>
      <bottom style="double">
        <color theme="4" tint="-0.249977111117893"/>
      </bottom>
      <diagonal/>
    </border>
    <border>
      <left/>
      <right style="medium">
        <color indexed="64"/>
      </right>
      <top style="medium">
        <color indexed="64"/>
      </top>
      <bottom style="double">
        <color theme="4" tint="-0.249977111117893"/>
      </bottom>
      <diagonal/>
    </border>
    <border>
      <left style="thin">
        <color theme="4" tint="-0.249977111117893"/>
      </left>
      <right style="thin">
        <color indexed="64"/>
      </right>
      <top style="double">
        <color theme="4" tint="-0.249977111117893"/>
      </top>
      <bottom style="double">
        <color theme="4" tint="-0.249977111117893"/>
      </bottom>
      <diagonal/>
    </border>
    <border>
      <left style="thin">
        <color indexed="64"/>
      </left>
      <right style="thin">
        <color theme="4" tint="-0.249977111117893"/>
      </right>
      <top style="double">
        <color theme="4" tint="-0.249977111117893"/>
      </top>
      <bottom style="double">
        <color theme="4" tint="-0.249977111117893"/>
      </bottom>
      <diagonal/>
    </border>
  </borders>
  <cellStyleXfs count="1">
    <xf numFmtId="0" fontId="0" fillId="0" borderId="0"/>
  </cellStyleXfs>
  <cellXfs count="157">
    <xf numFmtId="0" fontId="0" fillId="0" borderId="0" xfId="0"/>
    <xf numFmtId="0" fontId="2" fillId="0" borderId="0" xfId="0" applyFont="1"/>
    <xf numFmtId="0" fontId="6" fillId="0" borderId="0" xfId="0" applyFont="1"/>
    <xf numFmtId="0" fontId="7" fillId="0" borderId="0" xfId="0" applyFont="1" applyAlignment="1">
      <alignment vertical="top"/>
    </xf>
    <xf numFmtId="0" fontId="2" fillId="0" borderId="0" xfId="0" applyFont="1" applyAlignment="1">
      <alignment vertical="top"/>
    </xf>
    <xf numFmtId="0" fontId="2" fillId="0" borderId="1" xfId="0" applyFont="1" applyFill="1" applyBorder="1" applyAlignment="1">
      <alignment horizontal="center" vertical="top"/>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1" xfId="0" applyFont="1" applyBorder="1" applyAlignment="1">
      <alignment horizontal="center" vertical="top" wrapText="1"/>
    </xf>
    <xf numFmtId="0" fontId="2" fillId="0" borderId="0" xfId="0" applyFont="1" applyAlignment="1">
      <alignment horizontal="left" vertical="top"/>
    </xf>
    <xf numFmtId="0" fontId="2" fillId="0" borderId="1" xfId="0" applyFont="1" applyBorder="1" applyAlignment="1">
      <alignment horizontal="center"/>
    </xf>
    <xf numFmtId="0" fontId="2" fillId="0" borderId="0" xfId="0" applyFont="1" applyAlignment="1">
      <alignment horizontal="center"/>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3" borderId="1" xfId="0" applyFont="1" applyFill="1" applyBorder="1" applyAlignment="1">
      <alignment horizontal="left" vertical="top" wrapText="1"/>
    </xf>
    <xf numFmtId="0" fontId="2" fillId="3" borderId="1" xfId="0" applyFont="1" applyFill="1" applyBorder="1" applyAlignment="1">
      <alignment horizontal="center" vertical="top"/>
    </xf>
    <xf numFmtId="0" fontId="2" fillId="3" borderId="1" xfId="0" applyFont="1" applyFill="1" applyBorder="1" applyAlignment="1">
      <alignment horizontal="center" vertical="top" wrapText="1"/>
    </xf>
    <xf numFmtId="0" fontId="2" fillId="3" borderId="1" xfId="0" applyFont="1" applyFill="1" applyBorder="1" applyAlignment="1">
      <alignment vertical="top"/>
    </xf>
    <xf numFmtId="0" fontId="2" fillId="3" borderId="0" xfId="0" applyFont="1" applyFill="1" applyAlignment="1">
      <alignment vertical="top"/>
    </xf>
    <xf numFmtId="0" fontId="2" fillId="0" borderId="1" xfId="0" applyFont="1" applyFill="1" applyBorder="1" applyAlignment="1">
      <alignment vertical="top" wrapText="1"/>
    </xf>
    <xf numFmtId="0" fontId="4" fillId="0" borderId="1" xfId="0" applyFont="1" applyFill="1" applyBorder="1" applyAlignment="1">
      <alignment horizontal="center" vertical="top" wrapText="1"/>
    </xf>
    <xf numFmtId="0" fontId="5" fillId="0" borderId="1" xfId="0" applyFont="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4" fillId="3" borderId="1" xfId="0" applyFont="1" applyFill="1" applyBorder="1" applyAlignment="1">
      <alignment horizontal="center" vertical="top" wrapText="1"/>
    </xf>
    <xf numFmtId="0" fontId="5" fillId="3" borderId="1" xfId="0" applyFont="1" applyFill="1" applyBorder="1" applyAlignment="1">
      <alignment horizontal="left" vertical="top" wrapText="1"/>
    </xf>
    <xf numFmtId="0" fontId="4" fillId="3" borderId="1" xfId="0" applyFont="1" applyFill="1" applyBorder="1" applyAlignment="1">
      <alignment vertical="top" wrapText="1"/>
    </xf>
    <xf numFmtId="0" fontId="2" fillId="3" borderId="1" xfId="0" applyFont="1" applyFill="1" applyBorder="1" applyAlignment="1">
      <alignment vertical="top" wrapText="1"/>
    </xf>
    <xf numFmtId="0" fontId="4" fillId="3" borderId="1" xfId="0" applyFont="1" applyFill="1" applyBorder="1" applyAlignment="1">
      <alignment horizontal="left" vertical="top" wrapText="1"/>
    </xf>
    <xf numFmtId="0" fontId="2" fillId="3" borderId="1" xfId="0" applyFont="1" applyFill="1" applyBorder="1" applyAlignment="1">
      <alignment horizontal="left" vertical="top"/>
    </xf>
    <xf numFmtId="0" fontId="2" fillId="0" borderId="21" xfId="0" applyFont="1" applyBorder="1"/>
    <xf numFmtId="0" fontId="2" fillId="0" borderId="22" xfId="0" applyFont="1" applyBorder="1" applyAlignment="1">
      <alignment horizontal="center"/>
    </xf>
    <xf numFmtId="0" fontId="8" fillId="0" borderId="23" xfId="0" applyFont="1" applyBorder="1"/>
    <xf numFmtId="0" fontId="8" fillId="0" borderId="24" xfId="0" applyFont="1" applyBorder="1" applyAlignment="1">
      <alignment horizontal="center"/>
    </xf>
    <xf numFmtId="0" fontId="8" fillId="0" borderId="25" xfId="0" applyFont="1" applyBorder="1" applyAlignment="1">
      <alignment horizontal="center"/>
    </xf>
    <xf numFmtId="0" fontId="2" fillId="3" borderId="17" xfId="0" applyFont="1" applyFill="1" applyBorder="1" applyAlignment="1">
      <alignment wrapText="1"/>
    </xf>
    <xf numFmtId="0" fontId="2" fillId="3" borderId="18" xfId="0" applyFont="1" applyFill="1" applyBorder="1" applyAlignment="1">
      <alignment wrapText="1"/>
    </xf>
    <xf numFmtId="0" fontId="11" fillId="5" borderId="19" xfId="0" applyFont="1" applyFill="1" applyBorder="1" applyAlignment="1">
      <alignment horizontal="center" vertical="center"/>
    </xf>
    <xf numFmtId="0" fontId="8" fillId="2" borderId="20" xfId="0" applyFont="1" applyFill="1" applyBorder="1" applyAlignment="1">
      <alignment vertical="center"/>
    </xf>
    <xf numFmtId="0" fontId="8" fillId="2" borderId="19" xfId="0" applyFont="1" applyFill="1" applyBorder="1" applyAlignment="1">
      <alignment vertical="center"/>
    </xf>
    <xf numFmtId="0" fontId="2" fillId="3" borderId="17" xfId="0" applyFont="1" applyFill="1" applyBorder="1" applyAlignment="1">
      <alignment vertical="top" wrapText="1"/>
    </xf>
    <xf numFmtId="0" fontId="2" fillId="0" borderId="18" xfId="0" applyFont="1" applyBorder="1"/>
    <xf numFmtId="0" fontId="2" fillId="3" borderId="17" xfId="0" applyFont="1" applyFill="1" applyBorder="1"/>
    <xf numFmtId="0" fontId="2" fillId="3" borderId="17" xfId="0" applyFont="1" applyFill="1" applyBorder="1" applyAlignment="1">
      <alignment horizontal="left" indent="2"/>
    </xf>
    <xf numFmtId="0" fontId="2" fillId="3" borderId="17" xfId="0" applyFont="1" applyFill="1" applyBorder="1" applyAlignment="1">
      <alignment horizontal="left" wrapText="1" indent="2"/>
    </xf>
    <xf numFmtId="0" fontId="2" fillId="3" borderId="17" xfId="0" applyFont="1" applyFill="1" applyBorder="1" applyAlignment="1">
      <alignment horizontal="left" wrapText="1" indent="4"/>
    </xf>
    <xf numFmtId="0" fontId="2" fillId="3" borderId="17" xfId="0" applyFont="1" applyFill="1" applyBorder="1" applyAlignment="1">
      <alignment horizontal="left" wrapText="1"/>
    </xf>
    <xf numFmtId="0" fontId="2" fillId="3" borderId="17" xfId="0" applyFont="1" applyFill="1" applyBorder="1" applyAlignment="1">
      <alignment horizontal="left"/>
    </xf>
    <xf numFmtId="0" fontId="2" fillId="3" borderId="18" xfId="0" applyFont="1" applyFill="1" applyBorder="1"/>
    <xf numFmtId="0" fontId="8" fillId="4" borderId="19" xfId="0" applyFont="1" applyFill="1" applyBorder="1" applyAlignment="1">
      <alignment vertical="center"/>
    </xf>
    <xf numFmtId="0" fontId="8" fillId="2" borderId="19" xfId="0" applyFont="1" applyFill="1" applyBorder="1"/>
    <xf numFmtId="0" fontId="8" fillId="2" borderId="19" xfId="0" applyFont="1" applyFill="1" applyBorder="1" applyAlignment="1">
      <alignment wrapText="1"/>
    </xf>
    <xf numFmtId="0" fontId="2" fillId="0" borderId="16" xfId="0" applyFont="1" applyBorder="1"/>
    <xf numFmtId="0" fontId="8" fillId="2" borderId="20" xfId="0"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18" xfId="0" applyFont="1" applyFill="1" applyBorder="1"/>
    <xf numFmtId="0" fontId="8" fillId="2" borderId="16" xfId="0" applyFont="1" applyFill="1" applyBorder="1"/>
    <xf numFmtId="0" fontId="2" fillId="0" borderId="4" xfId="0" applyFont="1" applyBorder="1" applyAlignment="1">
      <alignment horizontal="center" vertical="top"/>
    </xf>
    <xf numFmtId="0" fontId="2" fillId="0" borderId="4" xfId="0" applyFont="1" applyBorder="1" applyAlignment="1">
      <alignment horizontal="center" vertical="top" wrapText="1"/>
    </xf>
    <xf numFmtId="0" fontId="2" fillId="0" borderId="4" xfId="0" applyFont="1" applyFill="1" applyBorder="1" applyAlignment="1">
      <alignment vertical="top"/>
    </xf>
    <xf numFmtId="0" fontId="8" fillId="6" borderId="36" xfId="0" applyFont="1" applyFill="1" applyBorder="1" applyAlignment="1">
      <alignment horizontal="center" vertical="top"/>
    </xf>
    <xf numFmtId="0" fontId="8" fillId="6" borderId="36" xfId="0" applyFont="1" applyFill="1" applyBorder="1" applyAlignment="1">
      <alignment vertical="top"/>
    </xf>
    <xf numFmtId="0" fontId="6" fillId="0" borderId="0" xfId="0" applyFont="1" applyAlignment="1">
      <alignment vertical="top"/>
    </xf>
    <xf numFmtId="0" fontId="3" fillId="0" borderId="4" xfId="0" applyFont="1" applyFill="1" applyBorder="1" applyAlignment="1">
      <alignment horizontal="center" vertical="top"/>
    </xf>
    <xf numFmtId="0" fontId="3"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3" fillId="0" borderId="0" xfId="0" applyFont="1" applyAlignment="1">
      <alignment horizontal="center" vertical="top"/>
    </xf>
    <xf numFmtId="0" fontId="5" fillId="7" borderId="1" xfId="0" applyFont="1" applyFill="1" applyBorder="1" applyAlignment="1">
      <alignment vertical="top" wrapText="1"/>
    </xf>
    <xf numFmtId="0" fontId="5" fillId="7" borderId="1" xfId="0" applyFont="1" applyFill="1" applyBorder="1" applyAlignment="1">
      <alignment horizontal="left" vertical="top" wrapText="1"/>
    </xf>
    <xf numFmtId="0" fontId="3" fillId="7" borderId="1" xfId="0" applyFont="1" applyFill="1" applyBorder="1" applyAlignment="1">
      <alignment vertical="top" wrapText="1"/>
    </xf>
    <xf numFmtId="0" fontId="0" fillId="0" borderId="0" xfId="0" applyBorder="1"/>
    <xf numFmtId="0" fontId="0" fillId="3" borderId="0" xfId="0" applyFill="1" applyBorder="1"/>
    <xf numFmtId="0" fontId="13" fillId="3" borderId="0" xfId="0" applyFont="1" applyFill="1" applyBorder="1" applyAlignment="1">
      <alignment horizontal="center"/>
    </xf>
    <xf numFmtId="0" fontId="0" fillId="3" borderId="40" xfId="0" applyFill="1" applyBorder="1"/>
    <xf numFmtId="0" fontId="0" fillId="3" borderId="41" xfId="0" applyFill="1" applyBorder="1"/>
    <xf numFmtId="0" fontId="0" fillId="3" borderId="42" xfId="0" applyFill="1" applyBorder="1"/>
    <xf numFmtId="0" fontId="0" fillId="3" borderId="43" xfId="0" applyFill="1" applyBorder="1"/>
    <xf numFmtId="0" fontId="0" fillId="3" borderId="44" xfId="0" applyFill="1" applyBorder="1"/>
    <xf numFmtId="0" fontId="0" fillId="3" borderId="43" xfId="0" applyFill="1" applyBorder="1" applyAlignment="1">
      <alignment horizontal="center"/>
    </xf>
    <xf numFmtId="0" fontId="0" fillId="3" borderId="45" xfId="0" applyFill="1" applyBorder="1"/>
    <xf numFmtId="0" fontId="0" fillId="3" borderId="46" xfId="0" applyFill="1" applyBorder="1"/>
    <xf numFmtId="0" fontId="0" fillId="3" borderId="47" xfId="0" applyFill="1" applyBorder="1"/>
    <xf numFmtId="0" fontId="2" fillId="0" borderId="29" xfId="0" applyFont="1" applyBorder="1"/>
    <xf numFmtId="0" fontId="2" fillId="0" borderId="4" xfId="0" applyFont="1" applyBorder="1" applyAlignment="1">
      <alignment horizontal="center"/>
    </xf>
    <xf numFmtId="0" fontId="2" fillId="0" borderId="30" xfId="0" applyFont="1" applyBorder="1" applyAlignment="1">
      <alignment horizontal="center"/>
    </xf>
    <xf numFmtId="0" fontId="8" fillId="2" borderId="51" xfId="0" applyFont="1" applyFill="1" applyBorder="1"/>
    <xf numFmtId="0" fontId="8" fillId="2" borderId="36" xfId="0" applyFont="1" applyFill="1" applyBorder="1" applyAlignment="1">
      <alignment horizontal="center"/>
    </xf>
    <xf numFmtId="0" fontId="8" fillId="2" borderId="52" xfId="0" applyFont="1" applyFill="1" applyBorder="1" applyAlignment="1">
      <alignment horizontal="center"/>
    </xf>
    <xf numFmtId="0" fontId="11" fillId="5" borderId="19" xfId="0" applyFont="1" applyFill="1" applyBorder="1" applyAlignment="1">
      <alignment horizontal="center" vertical="center"/>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5" xfId="0" applyFont="1" applyFill="1" applyBorder="1" applyAlignment="1">
      <alignment horizontal="left" vertical="top" wrapText="1"/>
    </xf>
    <xf numFmtId="0" fontId="5" fillId="3" borderId="1" xfId="0" applyFont="1" applyFill="1" applyBorder="1" applyAlignment="1">
      <alignment horizontal="center" vertical="top" wrapText="1"/>
    </xf>
    <xf numFmtId="0" fontId="4" fillId="3" borderId="15" xfId="0" applyFont="1" applyFill="1" applyBorder="1" applyAlignment="1">
      <alignment horizontal="left" vertical="top" wrapText="1"/>
    </xf>
    <xf numFmtId="0" fontId="4" fillId="3" borderId="12"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3"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4" xfId="0" applyFont="1" applyFill="1" applyBorder="1" applyAlignment="1">
      <alignment horizontal="left" vertical="top" wrapText="1"/>
    </xf>
    <xf numFmtId="0" fontId="4" fillId="3" borderId="6" xfId="0" applyFont="1" applyFill="1" applyBorder="1" applyAlignment="1">
      <alignment horizontal="left" vertical="top" wrapText="1"/>
    </xf>
    <xf numFmtId="0" fontId="4" fillId="3" borderId="11" xfId="0" applyFont="1" applyFill="1" applyBorder="1" applyAlignment="1">
      <alignment horizontal="left" vertical="top" wrapText="1"/>
    </xf>
    <xf numFmtId="0" fontId="2" fillId="3" borderId="7" xfId="0" applyFont="1" applyFill="1" applyBorder="1" applyAlignment="1">
      <alignment horizontal="center" vertical="top"/>
    </xf>
    <xf numFmtId="0" fontId="2" fillId="3" borderId="8" xfId="0" applyFont="1" applyFill="1" applyBorder="1" applyAlignment="1">
      <alignment horizontal="center" vertical="top"/>
    </xf>
    <xf numFmtId="0" fontId="2" fillId="3" borderId="4" xfId="0" applyFont="1" applyFill="1" applyBorder="1" applyAlignment="1">
      <alignment horizontal="center" vertical="top"/>
    </xf>
    <xf numFmtId="0" fontId="5" fillId="3" borderId="12" xfId="0" applyFont="1" applyFill="1" applyBorder="1" applyAlignment="1">
      <alignment horizontal="center" vertical="top" wrapText="1"/>
    </xf>
    <xf numFmtId="0" fontId="5" fillId="3" borderId="0" xfId="0" applyFont="1" applyFill="1" applyBorder="1" applyAlignment="1">
      <alignment horizontal="center" vertical="top" wrapText="1"/>
    </xf>
    <xf numFmtId="0" fontId="5" fillId="7" borderId="9" xfId="0" applyFont="1" applyFill="1" applyBorder="1" applyAlignment="1">
      <alignment horizontal="center" vertical="top" wrapText="1"/>
    </xf>
    <xf numFmtId="0" fontId="5" fillId="7" borderId="10" xfId="0" applyFont="1" applyFill="1" applyBorder="1" applyAlignment="1">
      <alignment horizontal="center" vertical="top" wrapText="1"/>
    </xf>
    <xf numFmtId="0" fontId="5" fillId="7" borderId="11" xfId="0" applyFont="1" applyFill="1" applyBorder="1" applyAlignment="1">
      <alignment horizontal="center" vertical="top" wrapText="1"/>
    </xf>
    <xf numFmtId="0" fontId="5" fillId="7" borderId="2" xfId="0" applyFont="1" applyFill="1" applyBorder="1" applyAlignment="1">
      <alignment horizontal="left" vertical="top" wrapText="1"/>
    </xf>
    <xf numFmtId="0" fontId="5" fillId="7" borderId="5" xfId="0" applyFont="1" applyFill="1" applyBorder="1" applyAlignment="1">
      <alignment horizontal="left" vertical="top" wrapText="1"/>
    </xf>
    <xf numFmtId="0" fontId="4" fillId="3" borderId="1" xfId="0" applyFont="1" applyFill="1" applyBorder="1" applyAlignment="1">
      <alignment horizontal="center" vertical="top" wrapText="1"/>
    </xf>
    <xf numFmtId="0" fontId="2" fillId="3" borderId="2"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center" vertical="top" wrapText="1"/>
    </xf>
    <xf numFmtId="0" fontId="2" fillId="3" borderId="8" xfId="0" applyFont="1" applyFill="1" applyBorder="1" applyAlignment="1">
      <alignment horizontal="center" vertical="top" wrapText="1"/>
    </xf>
    <xf numFmtId="0" fontId="11" fillId="5" borderId="48" xfId="0" applyFont="1" applyFill="1" applyBorder="1" applyAlignment="1">
      <alignment horizontal="center" vertical="center" wrapText="1"/>
    </xf>
    <xf numFmtId="0" fontId="11" fillId="5" borderId="49" xfId="0" applyFont="1" applyFill="1" applyBorder="1" applyAlignment="1">
      <alignment horizontal="center" vertical="center"/>
    </xf>
    <xf numFmtId="0" fontId="11" fillId="5" borderId="50" xfId="0" applyFont="1" applyFill="1" applyBorder="1" applyAlignment="1">
      <alignment horizontal="center" vertical="center"/>
    </xf>
    <xf numFmtId="0" fontId="6" fillId="2" borderId="34" xfId="0" applyFont="1" applyFill="1" applyBorder="1" applyAlignment="1">
      <alignment horizontal="left" vertical="top" wrapText="1"/>
    </xf>
    <xf numFmtId="0" fontId="6" fillId="2" borderId="32" xfId="0" applyFont="1" applyFill="1" applyBorder="1" applyAlignment="1">
      <alignment horizontal="left" vertical="top"/>
    </xf>
    <xf numFmtId="0" fontId="6" fillId="2" borderId="35" xfId="0" applyFont="1" applyFill="1" applyBorder="1" applyAlignment="1">
      <alignment horizontal="left" vertical="top"/>
    </xf>
    <xf numFmtId="0" fontId="8" fillId="6" borderId="37" xfId="0" applyFont="1" applyFill="1" applyBorder="1" applyAlignment="1">
      <alignment horizontal="center" vertical="top"/>
    </xf>
    <xf numFmtId="0" fontId="8" fillId="6" borderId="38" xfId="0" applyFont="1" applyFill="1" applyBorder="1" applyAlignment="1">
      <alignment horizontal="center" vertical="top"/>
    </xf>
    <xf numFmtId="0" fontId="8" fillId="6" borderId="39" xfId="0" applyFont="1" applyFill="1" applyBorder="1" applyAlignment="1">
      <alignment horizontal="center" vertical="top"/>
    </xf>
    <xf numFmtId="0" fontId="2" fillId="0" borderId="14"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11" xfId="0" applyFont="1" applyFill="1" applyBorder="1" applyAlignment="1">
      <alignment horizontal="left" vertical="top" wrapText="1"/>
    </xf>
    <xf numFmtId="0" fontId="3" fillId="3" borderId="7" xfId="0" applyFont="1" applyFill="1" applyBorder="1" applyAlignment="1">
      <alignment horizontal="center" vertical="top"/>
    </xf>
    <xf numFmtId="0" fontId="3" fillId="3" borderId="8" xfId="0" applyFont="1" applyFill="1" applyBorder="1" applyAlignment="1">
      <alignment horizontal="center" vertical="top"/>
    </xf>
    <xf numFmtId="0" fontId="5" fillId="3" borderId="7" xfId="0" applyFont="1" applyFill="1" applyBorder="1" applyAlignment="1">
      <alignment horizontal="center" vertical="top" wrapText="1"/>
    </xf>
    <xf numFmtId="0" fontId="5" fillId="3" borderId="8" xfId="0" applyFont="1" applyFill="1" applyBorder="1" applyAlignment="1">
      <alignment horizontal="center" vertical="top" wrapText="1"/>
    </xf>
    <xf numFmtId="0" fontId="5" fillId="3" borderId="4" xfId="0" applyFont="1" applyFill="1" applyBorder="1" applyAlignment="1">
      <alignment horizontal="center"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horizontal="left" vertical="top" wrapText="1"/>
    </xf>
    <xf numFmtId="0" fontId="2" fillId="3" borderId="2" xfId="0" applyFont="1" applyFill="1" applyBorder="1" applyAlignment="1">
      <alignment horizontal="center" vertical="top"/>
    </xf>
    <xf numFmtId="0" fontId="2" fillId="3" borderId="5" xfId="0" applyFont="1" applyFill="1" applyBorder="1" applyAlignment="1">
      <alignment horizontal="center" vertical="top"/>
    </xf>
    <xf numFmtId="0" fontId="2" fillId="3" borderId="4" xfId="0" applyFont="1" applyFill="1" applyBorder="1" applyAlignment="1">
      <alignment horizontal="center" vertical="top" wrapText="1"/>
    </xf>
    <xf numFmtId="0" fontId="2" fillId="3" borderId="3" xfId="0" applyFont="1" applyFill="1" applyBorder="1" applyAlignment="1">
      <alignment horizontal="left" vertical="top" wrapText="1"/>
    </xf>
    <xf numFmtId="0" fontId="3" fillId="7" borderId="9" xfId="0" applyFont="1" applyFill="1" applyBorder="1" applyAlignment="1">
      <alignment horizontal="center" vertical="top"/>
    </xf>
    <xf numFmtId="0" fontId="3" fillId="7" borderId="10" xfId="0" applyFont="1" applyFill="1" applyBorder="1" applyAlignment="1">
      <alignment horizontal="center" vertical="top"/>
    </xf>
    <xf numFmtId="0" fontId="3" fillId="7" borderId="1" xfId="0" applyFont="1" applyFill="1" applyBorder="1" applyAlignment="1">
      <alignment horizontal="left" vertical="top" wrapText="1"/>
    </xf>
    <xf numFmtId="0" fontId="2" fillId="3" borderId="13" xfId="0" applyFont="1" applyFill="1" applyBorder="1" applyAlignment="1">
      <alignment horizontal="left" vertical="top" wrapText="1"/>
    </xf>
    <xf numFmtId="0" fontId="2" fillId="3" borderId="0" xfId="0" applyFont="1" applyFill="1" applyBorder="1" applyAlignment="1">
      <alignment horizontal="left" vertical="top" wrapText="1"/>
    </xf>
    <xf numFmtId="0" fontId="2" fillId="3" borderId="10" xfId="0" applyFont="1" applyFill="1" applyBorder="1" applyAlignment="1">
      <alignment horizontal="left"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4" xfId="0" applyFont="1" applyFill="1" applyBorder="1" applyAlignment="1">
      <alignment horizontal="center" vertical="top" wrapText="1"/>
    </xf>
    <xf numFmtId="0" fontId="11" fillId="5" borderId="26" xfId="0" applyFont="1" applyFill="1" applyBorder="1" applyAlignment="1">
      <alignment horizontal="center" wrapText="1"/>
    </xf>
    <xf numFmtId="0" fontId="14" fillId="5" borderId="27" xfId="0" applyFont="1" applyFill="1" applyBorder="1" applyAlignment="1">
      <alignment horizontal="center"/>
    </xf>
    <xf numFmtId="0" fontId="14" fillId="5" borderId="28" xfId="0" applyFont="1" applyFill="1" applyBorder="1" applyAlignment="1">
      <alignment horizontal="center"/>
    </xf>
    <xf numFmtId="0" fontId="10"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AF3333"/>
      <color rgb="FFD36767"/>
      <color rgb="FFFF9999"/>
      <color rgb="FFFFE5E5"/>
      <color rgb="FFFFCCCC"/>
      <color rgb="FFD9E2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209550</xdr:colOff>
      <xdr:row>9</xdr:row>
      <xdr:rowOff>6351</xdr:rowOff>
    </xdr:from>
    <xdr:to>
      <xdr:col>4</xdr:col>
      <xdr:colOff>393636</xdr:colOff>
      <xdr:row>13</xdr:row>
      <xdr:rowOff>164749</xdr:rowOff>
    </xdr:to>
    <xdr:pic>
      <xdr:nvPicPr>
        <xdr:cNvPr id="3" name="Picture 2">
          <a:extLst>
            <a:ext uri="{FF2B5EF4-FFF2-40B4-BE49-F238E27FC236}">
              <a16:creationId xmlns:a16="http://schemas.microsoft.com/office/drawing/2014/main" id="{0C0F9140-3FB9-2335-9518-1A1612C8FE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49450" y="3009901"/>
          <a:ext cx="1403286" cy="8949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266701</xdr:colOff>
      <xdr:row>29</xdr:row>
      <xdr:rowOff>92527</xdr:rowOff>
    </xdr:from>
    <xdr:to>
      <xdr:col>0</xdr:col>
      <xdr:colOff>4552950</xdr:colOff>
      <xdr:row>29</xdr:row>
      <xdr:rowOff>1295398</xdr:rowOff>
    </xdr:to>
    <xdr:pic>
      <xdr:nvPicPr>
        <xdr:cNvPr id="4" name="Picture 3">
          <a:extLst>
            <a:ext uri="{FF2B5EF4-FFF2-40B4-BE49-F238E27FC236}">
              <a16:creationId xmlns:a16="http://schemas.microsoft.com/office/drawing/2014/main" id="{5521B391-FA04-E567-E795-F9C6B37992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1" y="12932227"/>
          <a:ext cx="4286249" cy="12028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F8D8C-B710-4B12-A85D-EDB6DE0E9C02}">
  <sheetPr>
    <tabColor theme="4" tint="-0.249977111117893"/>
  </sheetPr>
  <dimension ref="A1:I18"/>
  <sheetViews>
    <sheetView tabSelected="1" workbookViewId="0">
      <selection activeCell="L5" sqref="L5"/>
    </sheetView>
  </sheetViews>
  <sheetFormatPr defaultRowHeight="14.5" x14ac:dyDescent="0.35"/>
  <cols>
    <col min="1" max="1" width="16.1796875" customWidth="1"/>
    <col min="8" max="8" width="8.7265625" customWidth="1"/>
  </cols>
  <sheetData>
    <row r="1" spans="1:9" x14ac:dyDescent="0.35">
      <c r="A1" s="75"/>
      <c r="B1" s="76"/>
      <c r="C1" s="76"/>
      <c r="D1" s="76"/>
      <c r="E1" s="76"/>
      <c r="F1" s="76"/>
      <c r="G1" s="76"/>
      <c r="H1" s="77"/>
      <c r="I1" s="72"/>
    </row>
    <row r="2" spans="1:9" x14ac:dyDescent="0.35">
      <c r="A2" s="78"/>
      <c r="B2" s="73"/>
      <c r="C2" s="73"/>
      <c r="D2" s="73"/>
      <c r="E2" s="73"/>
      <c r="F2" s="73"/>
      <c r="G2" s="73"/>
      <c r="H2" s="79"/>
      <c r="I2" s="72"/>
    </row>
    <row r="3" spans="1:9" x14ac:dyDescent="0.35">
      <c r="A3" s="78"/>
      <c r="B3" s="73"/>
      <c r="C3" s="73"/>
      <c r="D3" s="73"/>
      <c r="E3" s="73"/>
      <c r="F3" s="73"/>
      <c r="G3" s="73"/>
      <c r="H3" s="79"/>
      <c r="I3" s="72"/>
    </row>
    <row r="4" spans="1:9" ht="40" x14ac:dyDescent="0.8">
      <c r="A4" s="80"/>
      <c r="B4" s="73"/>
      <c r="C4" s="73"/>
      <c r="D4" s="74" t="s">
        <v>269</v>
      </c>
      <c r="E4" s="73"/>
      <c r="F4" s="73"/>
      <c r="G4" s="73"/>
      <c r="H4" s="79"/>
      <c r="I4" s="72"/>
    </row>
    <row r="5" spans="1:9" ht="40" x14ac:dyDescent="0.8">
      <c r="A5" s="80"/>
      <c r="B5" s="73"/>
      <c r="C5" s="73"/>
      <c r="D5" s="74" t="s">
        <v>271</v>
      </c>
      <c r="E5" s="73"/>
      <c r="F5" s="73"/>
      <c r="G5" s="73"/>
      <c r="H5" s="79"/>
      <c r="I5" s="72"/>
    </row>
    <row r="6" spans="1:9" ht="40" x14ac:dyDescent="0.8">
      <c r="A6" s="80"/>
      <c r="B6" s="73"/>
      <c r="C6" s="73"/>
      <c r="D6" s="74" t="s">
        <v>270</v>
      </c>
      <c r="E6" s="73"/>
      <c r="F6" s="73"/>
      <c r="G6" s="73"/>
      <c r="H6" s="79"/>
      <c r="I6" s="72"/>
    </row>
    <row r="7" spans="1:9" ht="40" x14ac:dyDescent="0.8">
      <c r="A7" s="80"/>
      <c r="B7" s="73"/>
      <c r="C7" s="73"/>
      <c r="D7" s="74" t="s">
        <v>272</v>
      </c>
      <c r="E7" s="73"/>
      <c r="F7" s="73"/>
      <c r="G7" s="73"/>
      <c r="H7" s="79"/>
      <c r="I7" s="72"/>
    </row>
    <row r="8" spans="1:9" x14ac:dyDescent="0.35">
      <c r="A8" s="78"/>
      <c r="B8" s="73"/>
      <c r="C8" s="73"/>
      <c r="D8" s="73"/>
      <c r="E8" s="73"/>
      <c r="F8" s="73"/>
      <c r="G8" s="73"/>
      <c r="H8" s="79"/>
      <c r="I8" s="72"/>
    </row>
    <row r="9" spans="1:9" x14ac:dyDescent="0.35">
      <c r="A9" s="78"/>
      <c r="B9" s="73"/>
      <c r="C9" s="73"/>
      <c r="D9" s="73"/>
      <c r="E9" s="73"/>
      <c r="F9" s="73"/>
      <c r="G9" s="73"/>
      <c r="H9" s="79"/>
      <c r="I9" s="72"/>
    </row>
    <row r="10" spans="1:9" x14ac:dyDescent="0.35">
      <c r="A10" s="78"/>
      <c r="B10" s="73"/>
      <c r="C10" s="73"/>
      <c r="D10" s="73"/>
      <c r="E10" s="73"/>
      <c r="F10" s="73"/>
      <c r="G10" s="73"/>
      <c r="H10" s="79"/>
      <c r="I10" s="72"/>
    </row>
    <row r="11" spans="1:9" x14ac:dyDescent="0.35">
      <c r="A11" s="78"/>
      <c r="B11" s="73"/>
      <c r="C11" s="73"/>
      <c r="D11" s="73"/>
      <c r="E11" s="73"/>
      <c r="F11" s="73"/>
      <c r="G11" s="73"/>
      <c r="H11" s="79"/>
      <c r="I11" s="72"/>
    </row>
    <row r="12" spans="1:9" x14ac:dyDescent="0.35">
      <c r="A12" s="78"/>
      <c r="B12" s="73"/>
      <c r="C12" s="73"/>
      <c r="D12" s="73"/>
      <c r="E12" s="73"/>
      <c r="F12" s="73"/>
      <c r="G12" s="73"/>
      <c r="H12" s="79"/>
      <c r="I12" s="72"/>
    </row>
    <row r="13" spans="1:9" x14ac:dyDescent="0.35">
      <c r="A13" s="78"/>
      <c r="B13" s="73"/>
      <c r="C13" s="73"/>
      <c r="D13" s="73"/>
      <c r="E13" s="73"/>
      <c r="F13" s="73"/>
      <c r="G13" s="73"/>
      <c r="H13" s="79"/>
      <c r="I13" s="72"/>
    </row>
    <row r="14" spans="1:9" x14ac:dyDescent="0.35">
      <c r="A14" s="78"/>
      <c r="B14" s="73"/>
      <c r="C14" s="73"/>
      <c r="D14" s="73"/>
      <c r="E14" s="73"/>
      <c r="F14" s="73"/>
      <c r="G14" s="73"/>
      <c r="H14" s="79"/>
      <c r="I14" s="72"/>
    </row>
    <row r="15" spans="1:9" x14ac:dyDescent="0.35">
      <c r="A15" s="78"/>
      <c r="B15" s="73"/>
      <c r="C15" s="73"/>
      <c r="D15" s="73"/>
      <c r="E15" s="73"/>
      <c r="F15" s="73"/>
      <c r="G15" s="73"/>
      <c r="H15" s="79"/>
    </row>
    <row r="16" spans="1:9" x14ac:dyDescent="0.35">
      <c r="A16" s="78"/>
      <c r="B16" s="73"/>
      <c r="C16" s="73"/>
      <c r="D16" s="73"/>
      <c r="E16" s="73"/>
      <c r="F16" s="73"/>
      <c r="G16" s="73"/>
      <c r="H16" s="79"/>
    </row>
    <row r="17" spans="1:8" x14ac:dyDescent="0.35">
      <c r="A17" s="78"/>
      <c r="B17" s="73"/>
      <c r="C17" s="73"/>
      <c r="D17" s="73"/>
      <c r="E17" s="73"/>
      <c r="F17" s="73"/>
      <c r="G17" s="73"/>
      <c r="H17" s="79"/>
    </row>
    <row r="18" spans="1:8" ht="15" thickBot="1" x14ac:dyDescent="0.4">
      <c r="A18" s="81"/>
      <c r="B18" s="82"/>
      <c r="C18" s="82"/>
      <c r="D18" s="82"/>
      <c r="E18" s="82"/>
      <c r="F18" s="82"/>
      <c r="G18" s="82"/>
      <c r="H18" s="83"/>
    </row>
  </sheetData>
  <sheetProtection algorithmName="SHA-256" hashValue="wRu9WuxGnFLnZkPbo7SIWRRUM0RqdADM9D1akmh3v0c=" saltValue="bOfo3s4OqQkw3uWsA7qrvA==" spinCount="100000" sheet="1" objects="1" scenarios="1" selectLockedCells="1" selectUnlockedCells="1"/>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J39"/>
  <sheetViews>
    <sheetView showGridLines="0" zoomScale="70" zoomScaleNormal="70" workbookViewId="0">
      <selection activeCell="G15" sqref="G15"/>
    </sheetView>
  </sheetViews>
  <sheetFormatPr defaultColWidth="8.81640625" defaultRowHeight="14" x14ac:dyDescent="0.35"/>
  <cols>
    <col min="1" max="1" width="12.1796875" style="8" customWidth="1"/>
    <col min="2" max="2" width="64.1796875" style="4" customWidth="1"/>
    <col min="3" max="3" width="8" style="8" customWidth="1"/>
    <col min="4" max="4" width="17.81640625" style="4" customWidth="1"/>
    <col min="5" max="5" width="17" style="4" customWidth="1"/>
    <col min="6" max="6" width="16.453125" style="4" customWidth="1"/>
    <col min="7" max="7" width="50.453125" style="4" customWidth="1"/>
    <col min="8" max="8" width="27.81640625" style="8" customWidth="1"/>
    <col min="9" max="9" width="17.26953125" style="8" customWidth="1"/>
    <col min="10" max="10" width="31.6328125" style="4" customWidth="1"/>
    <col min="11" max="16384" width="8.81640625" style="4"/>
  </cols>
  <sheetData>
    <row r="1" spans="1:10" s="3" customFormat="1" ht="33" customHeight="1" thickBot="1" x14ac:dyDescent="0.4">
      <c r="A1" s="119" t="s">
        <v>265</v>
      </c>
      <c r="B1" s="120"/>
      <c r="C1" s="120"/>
      <c r="D1" s="120"/>
      <c r="E1" s="120"/>
      <c r="F1" s="120"/>
      <c r="G1" s="120"/>
      <c r="H1" s="120"/>
      <c r="I1" s="120"/>
      <c r="J1" s="121"/>
    </row>
    <row r="2" spans="1:10" ht="105.65" customHeight="1" thickTop="1" thickBot="1" x14ac:dyDescent="0.4">
      <c r="A2" s="122" t="s">
        <v>261</v>
      </c>
      <c r="B2" s="123"/>
      <c r="C2" s="123"/>
      <c r="D2" s="123"/>
      <c r="E2" s="123"/>
      <c r="F2" s="123"/>
      <c r="G2" s="123"/>
      <c r="H2" s="123"/>
      <c r="I2" s="123"/>
      <c r="J2" s="124"/>
    </row>
    <row r="3" spans="1:10" s="64" customFormat="1" ht="16.5" thickTop="1" thickBot="1" x14ac:dyDescent="0.4">
      <c r="A3" s="62" t="s">
        <v>9</v>
      </c>
      <c r="B3" s="125" t="s">
        <v>10</v>
      </c>
      <c r="C3" s="126"/>
      <c r="D3" s="126"/>
      <c r="E3" s="126"/>
      <c r="F3" s="126"/>
      <c r="G3" s="127"/>
      <c r="H3" s="62" t="s">
        <v>11</v>
      </c>
      <c r="I3" s="62" t="s">
        <v>12</v>
      </c>
      <c r="J3" s="63" t="s">
        <v>13</v>
      </c>
    </row>
    <row r="4" spans="1:10" ht="14.5" thickTop="1" x14ac:dyDescent="0.35">
      <c r="A4" s="5">
        <v>52</v>
      </c>
      <c r="B4" s="91" t="s">
        <v>180</v>
      </c>
      <c r="C4" s="92"/>
      <c r="D4" s="92"/>
      <c r="E4" s="92"/>
      <c r="F4" s="92"/>
      <c r="G4" s="93"/>
      <c r="H4" s="24" t="s">
        <v>15</v>
      </c>
      <c r="I4" s="10">
        <f t="shared" ref="I4:I5" si="0">IF(H4="","",(IF(H4="yes",5,IF(H4="Partially implemented",2.5,0))))</f>
        <v>0</v>
      </c>
      <c r="J4" s="7"/>
    </row>
    <row r="5" spans="1:10" x14ac:dyDescent="0.35">
      <c r="A5" s="5">
        <v>53</v>
      </c>
      <c r="B5" s="91" t="s">
        <v>181</v>
      </c>
      <c r="C5" s="92"/>
      <c r="D5" s="92"/>
      <c r="E5" s="92"/>
      <c r="F5" s="92"/>
      <c r="G5" s="93"/>
      <c r="H5" s="24" t="s">
        <v>15</v>
      </c>
      <c r="I5" s="10">
        <f t="shared" si="0"/>
        <v>0</v>
      </c>
      <c r="J5" s="7"/>
    </row>
    <row r="6" spans="1:10" x14ac:dyDescent="0.35">
      <c r="A6" s="114">
        <v>54</v>
      </c>
      <c r="B6" s="95" t="s">
        <v>182</v>
      </c>
      <c r="C6" s="96"/>
      <c r="D6" s="96"/>
      <c r="E6" s="96"/>
      <c r="F6" s="97"/>
      <c r="G6" s="16" t="s">
        <v>183</v>
      </c>
      <c r="H6" s="17" t="s">
        <v>15</v>
      </c>
      <c r="I6" s="117">
        <f>IF(SUM(COUNTIF(H6:H8, "Yes"))&gt;0,5,0)</f>
        <v>0</v>
      </c>
      <c r="J6" s="9"/>
    </row>
    <row r="7" spans="1:10" x14ac:dyDescent="0.35">
      <c r="A7" s="114"/>
      <c r="B7" s="98"/>
      <c r="C7" s="99"/>
      <c r="D7" s="99"/>
      <c r="E7" s="99"/>
      <c r="F7" s="100"/>
      <c r="G7" s="16" t="s">
        <v>184</v>
      </c>
      <c r="H7" s="17" t="s">
        <v>15</v>
      </c>
      <c r="I7" s="118"/>
      <c r="J7" s="9"/>
    </row>
    <row r="8" spans="1:10" x14ac:dyDescent="0.35">
      <c r="A8" s="114"/>
      <c r="B8" s="98"/>
      <c r="C8" s="99"/>
      <c r="D8" s="99"/>
      <c r="E8" s="99"/>
      <c r="F8" s="100"/>
      <c r="G8" s="16" t="s">
        <v>34</v>
      </c>
      <c r="H8" s="17" t="s">
        <v>15</v>
      </c>
      <c r="I8" s="118"/>
      <c r="J8" s="9"/>
    </row>
    <row r="9" spans="1:10" x14ac:dyDescent="0.35">
      <c r="A9" s="114"/>
      <c r="B9" s="101"/>
      <c r="C9" s="102"/>
      <c r="D9" s="102"/>
      <c r="E9" s="102"/>
      <c r="F9" s="103"/>
      <c r="G9" s="16" t="s">
        <v>36</v>
      </c>
      <c r="H9" s="17" t="s">
        <v>15</v>
      </c>
      <c r="I9" s="140"/>
      <c r="J9" s="9"/>
    </row>
    <row r="10" spans="1:10" x14ac:dyDescent="0.35">
      <c r="A10" s="5">
        <v>55</v>
      </c>
      <c r="B10" s="91" t="s">
        <v>185</v>
      </c>
      <c r="C10" s="92"/>
      <c r="D10" s="92"/>
      <c r="E10" s="92"/>
      <c r="F10" s="92"/>
      <c r="G10" s="93"/>
      <c r="H10" s="24" t="s">
        <v>15</v>
      </c>
      <c r="I10" s="10">
        <f t="shared" ref="I10:I12" si="1">IF(H10="","",(IF(H10="yes",5,IF(H10="Partially implemented",2.5,0))))</f>
        <v>0</v>
      </c>
      <c r="J10" s="7"/>
    </row>
    <row r="11" spans="1:10" x14ac:dyDescent="0.35">
      <c r="A11" s="5">
        <v>56</v>
      </c>
      <c r="B11" s="91" t="s">
        <v>186</v>
      </c>
      <c r="C11" s="92"/>
      <c r="D11" s="92"/>
      <c r="E11" s="92"/>
      <c r="F11" s="92"/>
      <c r="G11" s="93"/>
      <c r="H11" s="24" t="s">
        <v>15</v>
      </c>
      <c r="I11" s="10">
        <f t="shared" si="1"/>
        <v>0</v>
      </c>
      <c r="J11" s="7"/>
    </row>
    <row r="12" spans="1:10" ht="30.65" customHeight="1" x14ac:dyDescent="0.35">
      <c r="A12" s="5">
        <v>57</v>
      </c>
      <c r="B12" s="91" t="s">
        <v>187</v>
      </c>
      <c r="C12" s="92"/>
      <c r="D12" s="92"/>
      <c r="E12" s="92"/>
      <c r="F12" s="92"/>
      <c r="G12" s="93"/>
      <c r="H12" s="24" t="s">
        <v>15</v>
      </c>
      <c r="I12" s="10">
        <f t="shared" si="1"/>
        <v>0</v>
      </c>
      <c r="J12" s="7"/>
    </row>
    <row r="13" spans="1:10" s="11" customFormat="1" x14ac:dyDescent="0.35">
      <c r="A13" s="148">
        <v>58</v>
      </c>
      <c r="B13" s="95" t="s">
        <v>188</v>
      </c>
      <c r="C13" s="96"/>
      <c r="D13" s="96"/>
      <c r="E13" s="96"/>
      <c r="F13" s="97"/>
      <c r="G13" s="16" t="s">
        <v>189</v>
      </c>
      <c r="H13" s="17" t="s">
        <v>15</v>
      </c>
      <c r="I13" s="117">
        <f>IF((COUNTIF(H13:H24, "Yes"))&gt;1, 5, IF((COUNTIF(H13:H24, "Yes"))&gt;0, 2.5, 0))</f>
        <v>0</v>
      </c>
      <c r="J13" s="9"/>
    </row>
    <row r="14" spans="1:10" s="11" customFormat="1" x14ac:dyDescent="0.35">
      <c r="A14" s="149"/>
      <c r="B14" s="98"/>
      <c r="C14" s="99"/>
      <c r="D14" s="99"/>
      <c r="E14" s="99"/>
      <c r="F14" s="100"/>
      <c r="G14" s="16" t="s">
        <v>190</v>
      </c>
      <c r="H14" s="17" t="s">
        <v>15</v>
      </c>
      <c r="I14" s="118"/>
      <c r="J14" s="9"/>
    </row>
    <row r="15" spans="1:10" s="11" customFormat="1" x14ac:dyDescent="0.35">
      <c r="A15" s="149"/>
      <c r="B15" s="98"/>
      <c r="C15" s="99"/>
      <c r="D15" s="99"/>
      <c r="E15" s="99"/>
      <c r="F15" s="100"/>
      <c r="G15" s="16" t="s">
        <v>191</v>
      </c>
      <c r="H15" s="17" t="s">
        <v>15</v>
      </c>
      <c r="I15" s="118"/>
      <c r="J15" s="9"/>
    </row>
    <row r="16" spans="1:10" s="11" customFormat="1" x14ac:dyDescent="0.35">
      <c r="A16" s="149"/>
      <c r="B16" s="98"/>
      <c r="C16" s="99"/>
      <c r="D16" s="99"/>
      <c r="E16" s="99"/>
      <c r="F16" s="100"/>
      <c r="G16" s="16" t="s">
        <v>192</v>
      </c>
      <c r="H16" s="17" t="s">
        <v>15</v>
      </c>
      <c r="I16" s="118"/>
      <c r="J16" s="9"/>
    </row>
    <row r="17" spans="1:10" s="11" customFormat="1" x14ac:dyDescent="0.35">
      <c r="A17" s="149"/>
      <c r="B17" s="98"/>
      <c r="C17" s="99"/>
      <c r="D17" s="99"/>
      <c r="E17" s="99"/>
      <c r="F17" s="100"/>
      <c r="G17" s="16" t="s">
        <v>193</v>
      </c>
      <c r="H17" s="17" t="s">
        <v>15</v>
      </c>
      <c r="I17" s="118"/>
      <c r="J17" s="9"/>
    </row>
    <row r="18" spans="1:10" s="11" customFormat="1" x14ac:dyDescent="0.35">
      <c r="A18" s="149"/>
      <c r="B18" s="98"/>
      <c r="C18" s="99"/>
      <c r="D18" s="99"/>
      <c r="E18" s="99"/>
      <c r="F18" s="100"/>
      <c r="G18" s="16" t="s">
        <v>194</v>
      </c>
      <c r="H18" s="17" t="s">
        <v>15</v>
      </c>
      <c r="I18" s="118"/>
      <c r="J18" s="9"/>
    </row>
    <row r="19" spans="1:10" s="11" customFormat="1" x14ac:dyDescent="0.35">
      <c r="A19" s="149"/>
      <c r="B19" s="98"/>
      <c r="C19" s="99"/>
      <c r="D19" s="99"/>
      <c r="E19" s="99"/>
      <c r="F19" s="100"/>
      <c r="G19" s="16" t="s">
        <v>195</v>
      </c>
      <c r="H19" s="17" t="s">
        <v>15</v>
      </c>
      <c r="I19" s="118"/>
      <c r="J19" s="9"/>
    </row>
    <row r="20" spans="1:10" s="11" customFormat="1" x14ac:dyDescent="0.35">
      <c r="A20" s="149"/>
      <c r="B20" s="98"/>
      <c r="C20" s="99"/>
      <c r="D20" s="99"/>
      <c r="E20" s="99"/>
      <c r="F20" s="100"/>
      <c r="G20" s="16" t="s">
        <v>196</v>
      </c>
      <c r="H20" s="17" t="s">
        <v>15</v>
      </c>
      <c r="I20" s="118"/>
      <c r="J20" s="9"/>
    </row>
    <row r="21" spans="1:10" s="11" customFormat="1" x14ac:dyDescent="0.35">
      <c r="A21" s="149"/>
      <c r="B21" s="98"/>
      <c r="C21" s="99"/>
      <c r="D21" s="99"/>
      <c r="E21" s="99"/>
      <c r="F21" s="100"/>
      <c r="G21" s="16" t="s">
        <v>197</v>
      </c>
      <c r="H21" s="17" t="s">
        <v>15</v>
      </c>
      <c r="I21" s="118"/>
      <c r="J21" s="9"/>
    </row>
    <row r="22" spans="1:10" s="11" customFormat="1" ht="28" x14ac:dyDescent="0.35">
      <c r="A22" s="149"/>
      <c r="B22" s="98"/>
      <c r="C22" s="99"/>
      <c r="D22" s="99"/>
      <c r="E22" s="99"/>
      <c r="F22" s="100"/>
      <c r="G22" s="16" t="s">
        <v>198</v>
      </c>
      <c r="H22" s="17" t="s">
        <v>15</v>
      </c>
      <c r="I22" s="118"/>
      <c r="J22" s="9"/>
    </row>
    <row r="23" spans="1:10" s="11" customFormat="1" x14ac:dyDescent="0.35">
      <c r="A23" s="149"/>
      <c r="B23" s="98"/>
      <c r="C23" s="99"/>
      <c r="D23" s="99"/>
      <c r="E23" s="99"/>
      <c r="F23" s="100"/>
      <c r="G23" s="16" t="s">
        <v>199</v>
      </c>
      <c r="H23" s="17" t="s">
        <v>15</v>
      </c>
      <c r="I23" s="118"/>
      <c r="J23" s="9"/>
    </row>
    <row r="24" spans="1:10" s="11" customFormat="1" x14ac:dyDescent="0.35">
      <c r="A24" s="149"/>
      <c r="B24" s="98"/>
      <c r="C24" s="99"/>
      <c r="D24" s="99"/>
      <c r="E24" s="99"/>
      <c r="F24" s="100"/>
      <c r="G24" s="16" t="s">
        <v>34</v>
      </c>
      <c r="H24" s="17" t="s">
        <v>15</v>
      </c>
      <c r="I24" s="118"/>
      <c r="J24" s="9"/>
    </row>
    <row r="25" spans="1:10" s="11" customFormat="1" x14ac:dyDescent="0.35">
      <c r="A25" s="150"/>
      <c r="B25" s="101"/>
      <c r="C25" s="102"/>
      <c r="D25" s="102"/>
      <c r="E25" s="102"/>
      <c r="F25" s="103"/>
      <c r="G25" s="16" t="s">
        <v>36</v>
      </c>
      <c r="H25" s="17" t="s">
        <v>15</v>
      </c>
      <c r="I25" s="140"/>
      <c r="J25" s="9"/>
    </row>
    <row r="26" spans="1:10" s="11" customFormat="1" ht="14.5" customHeight="1" x14ac:dyDescent="0.35">
      <c r="A26" s="148">
        <v>59</v>
      </c>
      <c r="B26" s="98" t="s">
        <v>200</v>
      </c>
      <c r="C26" s="99"/>
      <c r="D26" s="99"/>
      <c r="E26" s="99"/>
      <c r="F26" s="100"/>
      <c r="G26" s="16" t="s">
        <v>90</v>
      </c>
      <c r="H26" s="17" t="s">
        <v>15</v>
      </c>
      <c r="I26" s="117">
        <f>IF((COUNTIF(H26:H31, "Yes"))&gt;1, 5, IF((COUNTIF(H26:H31, "Yes"))&gt;0, 2.5, 0))</f>
        <v>0</v>
      </c>
      <c r="J26" s="9"/>
    </row>
    <row r="27" spans="1:10" s="11" customFormat="1" x14ac:dyDescent="0.35">
      <c r="A27" s="149"/>
      <c r="B27" s="98"/>
      <c r="C27" s="99"/>
      <c r="D27" s="99"/>
      <c r="E27" s="99"/>
      <c r="F27" s="100"/>
      <c r="G27" s="16" t="s">
        <v>91</v>
      </c>
      <c r="H27" s="17" t="s">
        <v>15</v>
      </c>
      <c r="I27" s="118"/>
      <c r="J27" s="9"/>
    </row>
    <row r="28" spans="1:10" s="11" customFormat="1" ht="28" x14ac:dyDescent="0.35">
      <c r="A28" s="149"/>
      <c r="B28" s="98"/>
      <c r="C28" s="99"/>
      <c r="D28" s="99"/>
      <c r="E28" s="99"/>
      <c r="F28" s="100"/>
      <c r="G28" s="16" t="s">
        <v>92</v>
      </c>
      <c r="H28" s="17" t="s">
        <v>15</v>
      </c>
      <c r="I28" s="118"/>
      <c r="J28" s="9"/>
    </row>
    <row r="29" spans="1:10" s="11" customFormat="1" x14ac:dyDescent="0.35">
      <c r="A29" s="149"/>
      <c r="B29" s="98"/>
      <c r="C29" s="99"/>
      <c r="D29" s="99"/>
      <c r="E29" s="99"/>
      <c r="F29" s="100"/>
      <c r="G29" s="16" t="s">
        <v>93</v>
      </c>
      <c r="H29" s="17" t="s">
        <v>15</v>
      </c>
      <c r="I29" s="118"/>
      <c r="J29" s="9"/>
    </row>
    <row r="30" spans="1:10" s="11" customFormat="1" x14ac:dyDescent="0.35">
      <c r="A30" s="149"/>
      <c r="B30" s="98"/>
      <c r="C30" s="99"/>
      <c r="D30" s="99"/>
      <c r="E30" s="99"/>
      <c r="F30" s="100"/>
      <c r="G30" s="16" t="s">
        <v>94</v>
      </c>
      <c r="H30" s="17" t="s">
        <v>15</v>
      </c>
      <c r="I30" s="118"/>
      <c r="J30" s="9"/>
    </row>
    <row r="31" spans="1:10" s="11" customFormat="1" x14ac:dyDescent="0.35">
      <c r="A31" s="149"/>
      <c r="B31" s="98"/>
      <c r="C31" s="99"/>
      <c r="D31" s="99"/>
      <c r="E31" s="99"/>
      <c r="F31" s="100"/>
      <c r="G31" s="16" t="s">
        <v>34</v>
      </c>
      <c r="H31" s="17" t="s">
        <v>15</v>
      </c>
      <c r="I31" s="118"/>
      <c r="J31" s="9"/>
    </row>
    <row r="32" spans="1:10" s="11" customFormat="1" x14ac:dyDescent="0.35">
      <c r="A32" s="150"/>
      <c r="B32" s="101"/>
      <c r="C32" s="102"/>
      <c r="D32" s="102"/>
      <c r="E32" s="102"/>
      <c r="F32" s="103"/>
      <c r="G32" s="16" t="s">
        <v>36</v>
      </c>
      <c r="H32" s="17" t="s">
        <v>15</v>
      </c>
      <c r="I32" s="140"/>
      <c r="J32" s="9"/>
    </row>
    <row r="33" spans="1:10" x14ac:dyDescent="0.35">
      <c r="A33" s="5">
        <v>60</v>
      </c>
      <c r="B33" s="91" t="s">
        <v>201</v>
      </c>
      <c r="C33" s="92"/>
      <c r="D33" s="92"/>
      <c r="E33" s="92"/>
      <c r="F33" s="92"/>
      <c r="G33" s="93"/>
      <c r="H33" s="24" t="s">
        <v>15</v>
      </c>
      <c r="I33" s="10">
        <f t="shared" ref="I33:I39" si="2">IF(H33="","",(IF(H33="yes",5,IF(H33="Partially implemented",2.5,0))))</f>
        <v>0</v>
      </c>
      <c r="J33" s="7"/>
    </row>
    <row r="34" spans="1:10" x14ac:dyDescent="0.35">
      <c r="A34" s="5">
        <v>61</v>
      </c>
      <c r="B34" s="91" t="s">
        <v>202</v>
      </c>
      <c r="C34" s="92"/>
      <c r="D34" s="92"/>
      <c r="E34" s="92"/>
      <c r="F34" s="92"/>
      <c r="G34" s="93"/>
      <c r="H34" s="24" t="s">
        <v>15</v>
      </c>
      <c r="I34" s="10">
        <f t="shared" si="2"/>
        <v>0</v>
      </c>
      <c r="J34" s="7"/>
    </row>
    <row r="35" spans="1:10" x14ac:dyDescent="0.35">
      <c r="A35" s="5">
        <v>62</v>
      </c>
      <c r="B35" s="91" t="s">
        <v>203</v>
      </c>
      <c r="C35" s="92"/>
      <c r="D35" s="92"/>
      <c r="E35" s="92"/>
      <c r="F35" s="92"/>
      <c r="G35" s="93"/>
      <c r="H35" s="24" t="s">
        <v>15</v>
      </c>
      <c r="I35" s="10">
        <f t="shared" si="2"/>
        <v>0</v>
      </c>
      <c r="J35" s="7"/>
    </row>
    <row r="36" spans="1:10" x14ac:dyDescent="0.35">
      <c r="A36" s="5">
        <v>63</v>
      </c>
      <c r="B36" s="91" t="s">
        <v>204</v>
      </c>
      <c r="C36" s="92"/>
      <c r="D36" s="92"/>
      <c r="E36" s="92"/>
      <c r="F36" s="92"/>
      <c r="G36" s="93"/>
      <c r="H36" s="24" t="s">
        <v>15</v>
      </c>
      <c r="I36" s="10">
        <f t="shared" si="2"/>
        <v>0</v>
      </c>
      <c r="J36" s="7"/>
    </row>
    <row r="37" spans="1:10" x14ac:dyDescent="0.35">
      <c r="A37" s="22">
        <v>64</v>
      </c>
      <c r="B37" s="91" t="s">
        <v>205</v>
      </c>
      <c r="C37" s="92"/>
      <c r="D37" s="92"/>
      <c r="E37" s="92"/>
      <c r="F37" s="92"/>
      <c r="G37" s="93"/>
      <c r="H37" s="24" t="s">
        <v>15</v>
      </c>
      <c r="I37" s="10">
        <f t="shared" si="2"/>
        <v>0</v>
      </c>
      <c r="J37" s="7"/>
    </row>
    <row r="38" spans="1:10" x14ac:dyDescent="0.35">
      <c r="A38" s="22">
        <v>65</v>
      </c>
      <c r="B38" s="91" t="s">
        <v>206</v>
      </c>
      <c r="C38" s="92"/>
      <c r="D38" s="92"/>
      <c r="E38" s="92"/>
      <c r="F38" s="92"/>
      <c r="G38" s="93"/>
      <c r="H38" s="24" t="s">
        <v>15</v>
      </c>
      <c r="I38" s="10">
        <f t="shared" si="2"/>
        <v>0</v>
      </c>
      <c r="J38" s="7"/>
    </row>
    <row r="39" spans="1:10" x14ac:dyDescent="0.35">
      <c r="A39" s="22">
        <v>66</v>
      </c>
      <c r="B39" s="91" t="s">
        <v>207</v>
      </c>
      <c r="C39" s="92"/>
      <c r="D39" s="92"/>
      <c r="E39" s="92"/>
      <c r="F39" s="92"/>
      <c r="G39" s="93"/>
      <c r="H39" s="24" t="s">
        <v>15</v>
      </c>
      <c r="I39" s="10">
        <f t="shared" si="2"/>
        <v>0</v>
      </c>
      <c r="J39" s="7"/>
    </row>
  </sheetData>
  <mergeCells count="24">
    <mergeCell ref="A1:J1"/>
    <mergeCell ref="A2:J2"/>
    <mergeCell ref="I13:I25"/>
    <mergeCell ref="A26:A32"/>
    <mergeCell ref="B26:F32"/>
    <mergeCell ref="I26:I32"/>
    <mergeCell ref="I6:I9"/>
    <mergeCell ref="A6:A9"/>
    <mergeCell ref="A13:A25"/>
    <mergeCell ref="B13:F25"/>
    <mergeCell ref="B3:G3"/>
    <mergeCell ref="B11:G11"/>
    <mergeCell ref="B12:G12"/>
    <mergeCell ref="B4:G4"/>
    <mergeCell ref="B5:G5"/>
    <mergeCell ref="B6:F9"/>
    <mergeCell ref="B10:G10"/>
    <mergeCell ref="B38:G38"/>
    <mergeCell ref="B39:G39"/>
    <mergeCell ref="B33:G33"/>
    <mergeCell ref="B34:G34"/>
    <mergeCell ref="B35:G35"/>
    <mergeCell ref="B36:G36"/>
    <mergeCell ref="B37:G37"/>
  </mergeCells>
  <phoneticPr fontId="1" type="noConversion"/>
  <dataValidations count="2">
    <dataValidation type="list" allowBlank="1" showInputMessage="1" showErrorMessage="1" sqref="H6:H9 H13:H32" xr:uid="{00000000-0002-0000-0100-000001000000}">
      <formula1>"Yes,No"</formula1>
    </dataValidation>
    <dataValidation type="list" allowBlank="1" showInputMessage="1" showErrorMessage="1" sqref="H4:H5 H10:H12 H33:H39" xr:uid="{C6624A77-879F-4E25-BD22-419065A350E2}">
      <formula1>"Yes, Partially implemented, No"</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AF3333"/>
  </sheetPr>
  <dimension ref="A1:D9"/>
  <sheetViews>
    <sheetView showGridLines="0" workbookViewId="0">
      <selection activeCell="A9" sqref="A9"/>
    </sheetView>
  </sheetViews>
  <sheetFormatPr defaultColWidth="8.81640625" defaultRowHeight="14" x14ac:dyDescent="0.3"/>
  <cols>
    <col min="1" max="1" width="48.6328125" style="1" customWidth="1"/>
    <col min="2" max="2" width="22.54296875" style="13" customWidth="1"/>
    <col min="3" max="3" width="22.81640625" style="13" customWidth="1"/>
    <col min="4" max="4" width="19" style="13" customWidth="1"/>
    <col min="5" max="16384" width="8.81640625" style="1"/>
  </cols>
  <sheetData>
    <row r="1" spans="1:4" s="2" customFormat="1" ht="49.5" customHeight="1" thickBot="1" x14ac:dyDescent="0.5">
      <c r="A1" s="151" t="s">
        <v>273</v>
      </c>
      <c r="B1" s="152"/>
      <c r="C1" s="152"/>
      <c r="D1" s="153"/>
    </row>
    <row r="2" spans="1:4" s="2" customFormat="1" ht="47.15" customHeight="1" thickTop="1" thickBot="1" x14ac:dyDescent="0.4">
      <c r="A2" s="154" t="s">
        <v>274</v>
      </c>
      <c r="B2" s="155"/>
      <c r="C2" s="155"/>
      <c r="D2" s="156"/>
    </row>
    <row r="3" spans="1:4" ht="16.5" thickTop="1" thickBot="1" x14ac:dyDescent="0.4">
      <c r="A3" s="87" t="s">
        <v>208</v>
      </c>
      <c r="B3" s="88" t="s">
        <v>209</v>
      </c>
      <c r="C3" s="88" t="s">
        <v>210</v>
      </c>
      <c r="D3" s="89" t="s">
        <v>211</v>
      </c>
    </row>
    <row r="4" spans="1:4" ht="14.5" thickTop="1" x14ac:dyDescent="0.3">
      <c r="A4" s="84" t="s">
        <v>255</v>
      </c>
      <c r="B4" s="85">
        <f>SUM('Domain 1 Leadership_Accountabil'!I4:I61)</f>
        <v>5</v>
      </c>
      <c r="C4" s="85">
        <v>60</v>
      </c>
      <c r="D4" s="86">
        <f>(B4/C4)*100</f>
        <v>8.3333333333333321</v>
      </c>
    </row>
    <row r="5" spans="1:4" x14ac:dyDescent="0.3">
      <c r="A5" s="32" t="s">
        <v>256</v>
      </c>
      <c r="B5" s="12">
        <f>SUM('Domain 2 Resources'!I4:I34)</f>
        <v>2.5</v>
      </c>
      <c r="C5" s="12">
        <v>65</v>
      </c>
      <c r="D5" s="33">
        <f t="shared" ref="D5:D9" si="0">(B5/C5)*100</f>
        <v>3.8461538461538463</v>
      </c>
    </row>
    <row r="6" spans="1:4" x14ac:dyDescent="0.3">
      <c r="A6" s="32" t="s">
        <v>257</v>
      </c>
      <c r="B6" s="12">
        <f>SUM('Domain 3 Education_Training'!I4:I8)</f>
        <v>0</v>
      </c>
      <c r="C6" s="12">
        <v>25</v>
      </c>
      <c r="D6" s="33">
        <f t="shared" si="0"/>
        <v>0</v>
      </c>
    </row>
    <row r="7" spans="1:4" x14ac:dyDescent="0.3">
      <c r="A7" s="32" t="s">
        <v>258</v>
      </c>
      <c r="B7" s="12">
        <f>SUM('Domain 4 AS Actions'!I4:I80)</f>
        <v>2.5</v>
      </c>
      <c r="C7" s="12">
        <v>105</v>
      </c>
      <c r="D7" s="33">
        <f t="shared" si="0"/>
        <v>2.3809523809523809</v>
      </c>
    </row>
    <row r="8" spans="1:4" x14ac:dyDescent="0.3">
      <c r="A8" s="32" t="s">
        <v>259</v>
      </c>
      <c r="B8" s="12">
        <f>SUM('Domain 5 AU Monitoring_Reportin'!I4:I39)</f>
        <v>0</v>
      </c>
      <c r="C8" s="12">
        <v>75</v>
      </c>
      <c r="D8" s="33">
        <f t="shared" si="0"/>
        <v>0</v>
      </c>
    </row>
    <row r="9" spans="1:4" ht="15.5" x14ac:dyDescent="0.35">
      <c r="A9" s="34" t="s">
        <v>212</v>
      </c>
      <c r="B9" s="35">
        <f>SUM(B4:B8)</f>
        <v>10</v>
      </c>
      <c r="C9" s="35">
        <v>330</v>
      </c>
      <c r="D9" s="36">
        <f t="shared" si="0"/>
        <v>3.0303030303030303</v>
      </c>
    </row>
  </sheetData>
  <mergeCells count="2">
    <mergeCell ref="A1:D1"/>
    <mergeCell ref="A2:D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C521B-036C-44E9-B4C5-592A0951D772}">
  <sheetPr>
    <tabColor theme="4" tint="-0.249977111117893"/>
  </sheetPr>
  <dimension ref="A1:A8"/>
  <sheetViews>
    <sheetView zoomScaleNormal="100" workbookViewId="0"/>
  </sheetViews>
  <sheetFormatPr defaultColWidth="9.1796875" defaultRowHeight="14" x14ac:dyDescent="0.3"/>
  <cols>
    <col min="1" max="1" width="104.81640625" style="1" customWidth="1"/>
    <col min="2" max="16384" width="9.1796875" style="1"/>
  </cols>
  <sheetData>
    <row r="1" spans="1:1" ht="32.25" customHeight="1" thickBot="1" x14ac:dyDescent="0.35">
      <c r="A1" s="39" t="s">
        <v>213</v>
      </c>
    </row>
    <row r="2" spans="1:1" ht="18.75" customHeight="1" thickTop="1" thickBot="1" x14ac:dyDescent="0.35">
      <c r="A2" s="40" t="s">
        <v>214</v>
      </c>
    </row>
    <row r="3" spans="1:1" ht="28.5" thickTop="1" x14ac:dyDescent="0.3">
      <c r="A3" s="37" t="s">
        <v>216</v>
      </c>
    </row>
    <row r="4" spans="1:1" ht="10.5" customHeight="1" x14ac:dyDescent="0.3">
      <c r="A4" s="37"/>
    </row>
    <row r="5" spans="1:1" ht="18.75" customHeight="1" thickBot="1" x14ac:dyDescent="0.35">
      <c r="A5" s="41" t="s">
        <v>215</v>
      </c>
    </row>
    <row r="6" spans="1:1" ht="140.5" thickTop="1" x14ac:dyDescent="0.3">
      <c r="A6" s="37" t="s">
        <v>217</v>
      </c>
    </row>
    <row r="7" spans="1:1" ht="4.5" customHeight="1" x14ac:dyDescent="0.3">
      <c r="A7" s="37"/>
    </row>
    <row r="8" spans="1:1" ht="67.5" customHeight="1" x14ac:dyDescent="0.3">
      <c r="A8" s="38" t="s">
        <v>218</v>
      </c>
    </row>
  </sheetData>
  <sheetProtection algorithmName="SHA-256" hashValue="mzgJRzvW/lm8QJLR9j19Bf4SDM+8ga8155XYtkrF9sQ=" saltValue="c6zXfvRyLlcIDjseStgNxQ==" spinCount="100000" sheet="1" objects="1" scenarios="1" selectLockedCells="1" selectUnlockedCell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B0548-7B45-414B-9EC0-54677E241819}">
  <sheetPr>
    <tabColor theme="4" tint="-0.249977111117893"/>
  </sheetPr>
  <dimension ref="A1:A41"/>
  <sheetViews>
    <sheetView zoomScaleNormal="100" workbookViewId="0"/>
  </sheetViews>
  <sheetFormatPr defaultColWidth="9.1796875" defaultRowHeight="14" x14ac:dyDescent="0.3"/>
  <cols>
    <col min="1" max="1" width="126.1796875" style="1" customWidth="1"/>
    <col min="2" max="16384" width="9.1796875" style="1"/>
  </cols>
  <sheetData>
    <row r="1" spans="1:1" ht="30.75" customHeight="1" thickBot="1" x14ac:dyDescent="0.35">
      <c r="A1" s="39" t="s">
        <v>219</v>
      </c>
    </row>
    <row r="2" spans="1:1" ht="16.5" thickTop="1" thickBot="1" x14ac:dyDescent="0.35">
      <c r="A2" s="40" t="s">
        <v>220</v>
      </c>
    </row>
    <row r="3" spans="1:1" ht="91.5" customHeight="1" thickTop="1" x14ac:dyDescent="0.3">
      <c r="A3" s="42" t="s">
        <v>223</v>
      </c>
    </row>
    <row r="4" spans="1:1" ht="56" x14ac:dyDescent="0.3">
      <c r="A4" s="37" t="s">
        <v>224</v>
      </c>
    </row>
    <row r="5" spans="1:1" x14ac:dyDescent="0.3">
      <c r="A5" s="43"/>
    </row>
    <row r="6" spans="1:1" ht="16" thickBot="1" x14ac:dyDescent="0.35">
      <c r="A6" s="51" t="s">
        <v>221</v>
      </c>
    </row>
    <row r="7" spans="1:1" ht="57" customHeight="1" thickTop="1" x14ac:dyDescent="0.3">
      <c r="A7" s="42" t="s">
        <v>225</v>
      </c>
    </row>
    <row r="8" spans="1:1" ht="84" x14ac:dyDescent="0.3">
      <c r="A8" s="37" t="s">
        <v>226</v>
      </c>
    </row>
    <row r="9" spans="1:1" x14ac:dyDescent="0.3">
      <c r="A9" s="43"/>
    </row>
    <row r="10" spans="1:1" ht="16" thickBot="1" x14ac:dyDescent="0.35">
      <c r="A10" s="41" t="s">
        <v>222</v>
      </c>
    </row>
    <row r="11" spans="1:1" ht="14.5" thickTop="1" x14ac:dyDescent="0.3">
      <c r="A11" s="44" t="s">
        <v>252</v>
      </c>
    </row>
    <row r="12" spans="1:1" x14ac:dyDescent="0.3">
      <c r="A12" s="45" t="s">
        <v>227</v>
      </c>
    </row>
    <row r="13" spans="1:1" x14ac:dyDescent="0.3">
      <c r="A13" s="45" t="s">
        <v>228</v>
      </c>
    </row>
    <row r="14" spans="1:1" x14ac:dyDescent="0.3">
      <c r="A14" s="45" t="s">
        <v>229</v>
      </c>
    </row>
    <row r="15" spans="1:1" x14ac:dyDescent="0.3">
      <c r="A15" s="45" t="s">
        <v>230</v>
      </c>
    </row>
    <row r="16" spans="1:1" x14ac:dyDescent="0.3">
      <c r="A16" s="45" t="s">
        <v>231</v>
      </c>
    </row>
    <row r="17" spans="1:1" x14ac:dyDescent="0.3">
      <c r="A17" s="44" t="s">
        <v>251</v>
      </c>
    </row>
    <row r="18" spans="1:1" x14ac:dyDescent="0.3">
      <c r="A18" s="45" t="s">
        <v>232</v>
      </c>
    </row>
    <row r="19" spans="1:1" ht="15.75" customHeight="1" x14ac:dyDescent="0.3">
      <c r="A19" s="46" t="s">
        <v>237</v>
      </c>
    </row>
    <row r="20" spans="1:1" x14ac:dyDescent="0.3">
      <c r="A20" s="45" t="s">
        <v>233</v>
      </c>
    </row>
    <row r="21" spans="1:1" ht="140" x14ac:dyDescent="0.3">
      <c r="A21" s="47" t="s">
        <v>260</v>
      </c>
    </row>
    <row r="22" spans="1:1" x14ac:dyDescent="0.3">
      <c r="A22" s="45" t="s">
        <v>234</v>
      </c>
    </row>
    <row r="23" spans="1:1" ht="28" x14ac:dyDescent="0.3">
      <c r="A23" s="48" t="s">
        <v>250</v>
      </c>
    </row>
    <row r="24" spans="1:1" ht="42" x14ac:dyDescent="0.3">
      <c r="A24" s="48" t="s">
        <v>249</v>
      </c>
    </row>
    <row r="25" spans="1:1" x14ac:dyDescent="0.3">
      <c r="A25" s="49" t="s">
        <v>236</v>
      </c>
    </row>
    <row r="26" spans="1:1" x14ac:dyDescent="0.3">
      <c r="A26" s="50"/>
    </row>
    <row r="27" spans="1:1" ht="16" thickBot="1" x14ac:dyDescent="0.4">
      <c r="A27" s="52" t="s">
        <v>235</v>
      </c>
    </row>
    <row r="28" spans="1:1" ht="28.5" thickTop="1" x14ac:dyDescent="0.3">
      <c r="A28" s="37" t="s">
        <v>248</v>
      </c>
    </row>
    <row r="29" spans="1:1" ht="28" x14ac:dyDescent="0.3">
      <c r="A29" s="37" t="s">
        <v>238</v>
      </c>
    </row>
    <row r="30" spans="1:1" ht="111.75" customHeight="1" x14ac:dyDescent="0.3">
      <c r="A30" s="37"/>
    </row>
    <row r="31" spans="1:1" ht="42" x14ac:dyDescent="0.3">
      <c r="A31" s="37" t="s">
        <v>239</v>
      </c>
    </row>
    <row r="32" spans="1:1" x14ac:dyDescent="0.3">
      <c r="A32" s="50"/>
    </row>
    <row r="33" spans="1:1" ht="16" thickBot="1" x14ac:dyDescent="0.4">
      <c r="A33" s="53" t="s">
        <v>240</v>
      </c>
    </row>
    <row r="34" spans="1:1" ht="56.5" thickTop="1" x14ac:dyDescent="0.3">
      <c r="A34" s="37" t="s">
        <v>241</v>
      </c>
    </row>
    <row r="35" spans="1:1" ht="42" x14ac:dyDescent="0.3">
      <c r="A35" s="37" t="s">
        <v>242</v>
      </c>
    </row>
    <row r="36" spans="1:1" ht="56" x14ac:dyDescent="0.3">
      <c r="A36" s="37" t="s">
        <v>243</v>
      </c>
    </row>
    <row r="37" spans="1:1" ht="28" x14ac:dyDescent="0.3">
      <c r="A37" s="37" t="s">
        <v>244</v>
      </c>
    </row>
    <row r="38" spans="1:1" x14ac:dyDescent="0.3">
      <c r="A38" s="50"/>
    </row>
    <row r="39" spans="1:1" ht="16" thickBot="1" x14ac:dyDescent="0.4">
      <c r="A39" s="53" t="s">
        <v>245</v>
      </c>
    </row>
    <row r="40" spans="1:1" ht="14.5" thickTop="1" x14ac:dyDescent="0.3">
      <c r="A40" s="44" t="s">
        <v>246</v>
      </c>
    </row>
    <row r="41" spans="1:1" x14ac:dyDescent="0.3">
      <c r="A41" s="50" t="s">
        <v>247</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9081D-4581-4132-AAE7-D2BF4BFE75D8}">
  <sheetPr>
    <tabColor theme="6"/>
  </sheetPr>
  <dimension ref="A1:B3"/>
  <sheetViews>
    <sheetView workbookViewId="0">
      <selection activeCell="B21" sqref="B21"/>
    </sheetView>
  </sheetViews>
  <sheetFormatPr defaultRowHeight="14.5" x14ac:dyDescent="0.35"/>
  <cols>
    <col min="1" max="1" width="25" bestFit="1" customWidth="1"/>
    <col min="2" max="2" width="67.26953125" customWidth="1"/>
  </cols>
  <sheetData>
    <row r="1" spans="1:2" ht="28.5" customHeight="1" thickBot="1" x14ac:dyDescent="0.4">
      <c r="A1" s="90" t="s">
        <v>0</v>
      </c>
      <c r="B1" s="90"/>
    </row>
    <row r="2" spans="1:2" ht="16" thickTop="1" x14ac:dyDescent="0.35">
      <c r="A2" s="57" t="s">
        <v>1</v>
      </c>
      <c r="B2" s="43"/>
    </row>
    <row r="3" spans="1:2" ht="15.5" x14ac:dyDescent="0.35">
      <c r="A3" s="58" t="s">
        <v>2</v>
      </c>
      <c r="B3" s="54"/>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534BF-BA6F-46AA-ACAF-6386D24517EA}">
  <sheetPr>
    <tabColor theme="6"/>
  </sheetPr>
  <dimension ref="A1:E13"/>
  <sheetViews>
    <sheetView workbookViewId="0">
      <selection activeCell="B17" sqref="B17"/>
    </sheetView>
  </sheetViews>
  <sheetFormatPr defaultColWidth="9.1796875" defaultRowHeight="14" x14ac:dyDescent="0.3"/>
  <cols>
    <col min="1" max="1" width="27.81640625" style="1" customWidth="1"/>
    <col min="2" max="2" width="25.81640625" style="1" customWidth="1"/>
    <col min="3" max="3" width="28.54296875" style="1" bestFit="1" customWidth="1"/>
    <col min="4" max="4" width="23.453125" style="1" customWidth="1"/>
    <col min="5" max="5" width="24.26953125" style="1" customWidth="1"/>
    <col min="6" max="16384" width="9.1796875" style="1"/>
  </cols>
  <sheetData>
    <row r="1" spans="1:5" ht="29.5" customHeight="1" thickBot="1" x14ac:dyDescent="0.35">
      <c r="A1" s="90" t="s">
        <v>3</v>
      </c>
      <c r="B1" s="90"/>
      <c r="C1" s="90"/>
      <c r="D1" s="90"/>
      <c r="E1" s="90"/>
    </row>
    <row r="2" spans="1:5" ht="38.25" customHeight="1" thickTop="1" thickBot="1" x14ac:dyDescent="0.35">
      <c r="A2" s="55" t="s">
        <v>4</v>
      </c>
      <c r="B2" s="55" t="s">
        <v>5</v>
      </c>
      <c r="C2" s="56" t="s">
        <v>6</v>
      </c>
      <c r="D2" s="55" t="s">
        <v>7</v>
      </c>
      <c r="E2" s="55" t="s">
        <v>8</v>
      </c>
    </row>
    <row r="3" spans="1:5" ht="14.5" thickTop="1" x14ac:dyDescent="0.3">
      <c r="A3" s="43"/>
      <c r="B3" s="43"/>
      <c r="C3" s="43"/>
      <c r="D3" s="43"/>
      <c r="E3" s="43"/>
    </row>
    <row r="4" spans="1:5" x14ac:dyDescent="0.3">
      <c r="A4" s="54"/>
      <c r="B4" s="54"/>
      <c r="C4" s="54"/>
      <c r="D4" s="54"/>
      <c r="E4" s="54"/>
    </row>
    <row r="5" spans="1:5" x14ac:dyDescent="0.3">
      <c r="A5" s="54"/>
      <c r="B5" s="54"/>
      <c r="C5" s="54"/>
      <c r="D5" s="54"/>
      <c r="E5" s="54"/>
    </row>
    <row r="6" spans="1:5" x14ac:dyDescent="0.3">
      <c r="A6" s="54"/>
      <c r="B6" s="54"/>
      <c r="C6" s="54"/>
      <c r="D6" s="54"/>
      <c r="E6" s="54"/>
    </row>
    <row r="7" spans="1:5" x14ac:dyDescent="0.3">
      <c r="A7" s="54"/>
      <c r="B7" s="54"/>
      <c r="C7" s="54"/>
      <c r="D7" s="54"/>
      <c r="E7" s="54"/>
    </row>
    <row r="8" spans="1:5" x14ac:dyDescent="0.3">
      <c r="A8" s="54"/>
      <c r="B8" s="54"/>
      <c r="C8" s="54"/>
      <c r="D8" s="54"/>
      <c r="E8" s="54"/>
    </row>
    <row r="9" spans="1:5" x14ac:dyDescent="0.3">
      <c r="A9" s="54"/>
      <c r="B9" s="54"/>
      <c r="C9" s="54"/>
      <c r="D9" s="54"/>
      <c r="E9" s="54"/>
    </row>
    <row r="10" spans="1:5" x14ac:dyDescent="0.3">
      <c r="A10" s="54"/>
      <c r="B10" s="54"/>
      <c r="C10" s="54"/>
      <c r="D10" s="54"/>
      <c r="E10" s="54"/>
    </row>
    <row r="11" spans="1:5" x14ac:dyDescent="0.3">
      <c r="A11" s="54"/>
      <c r="B11" s="54"/>
      <c r="C11" s="54"/>
      <c r="D11" s="54"/>
      <c r="E11" s="54"/>
    </row>
    <row r="12" spans="1:5" x14ac:dyDescent="0.3">
      <c r="A12" s="54"/>
      <c r="B12" s="54"/>
      <c r="C12" s="54"/>
      <c r="D12" s="54"/>
      <c r="E12" s="54"/>
    </row>
    <row r="13" spans="1:5" x14ac:dyDescent="0.3">
      <c r="A13" s="54"/>
      <c r="B13" s="54"/>
      <c r="C13" s="54"/>
      <c r="D13" s="54"/>
      <c r="E13" s="54"/>
    </row>
  </sheetData>
  <mergeCells count="1">
    <mergeCell ref="A1:E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AAB63-0568-4BAD-B321-51C3B3353851}">
  <sheetPr>
    <tabColor theme="7"/>
  </sheetPr>
  <dimension ref="A1:J61"/>
  <sheetViews>
    <sheetView showGridLines="0" zoomScale="70" zoomScaleNormal="70" workbookViewId="0">
      <selection activeCell="B6" sqref="B6:G6"/>
    </sheetView>
  </sheetViews>
  <sheetFormatPr defaultColWidth="8.81640625" defaultRowHeight="14" x14ac:dyDescent="0.35"/>
  <cols>
    <col min="1" max="1" width="12.1796875" style="68" customWidth="1"/>
    <col min="2" max="2" width="64.1796875" style="4" customWidth="1"/>
    <col min="3" max="3" width="8" style="8" customWidth="1"/>
    <col min="4" max="4" width="17.81640625" style="4" customWidth="1"/>
    <col min="5" max="5" width="17" style="4" customWidth="1"/>
    <col min="6" max="6" width="16.453125" style="4" customWidth="1"/>
    <col min="7" max="7" width="48.1796875" style="4" customWidth="1"/>
    <col min="8" max="8" width="27" style="8" customWidth="1"/>
    <col min="9" max="9" width="14.453125" style="8" customWidth="1"/>
    <col min="10" max="10" width="30.453125" style="4" customWidth="1"/>
    <col min="11" max="16384" width="8.81640625" style="4"/>
  </cols>
  <sheetData>
    <row r="1" spans="1:10" s="3" customFormat="1" ht="33" customHeight="1" thickBot="1" x14ac:dyDescent="0.4">
      <c r="A1" s="119" t="s">
        <v>253</v>
      </c>
      <c r="B1" s="120"/>
      <c r="C1" s="120"/>
      <c r="D1" s="120"/>
      <c r="E1" s="120"/>
      <c r="F1" s="120"/>
      <c r="G1" s="120"/>
      <c r="H1" s="120"/>
      <c r="I1" s="120"/>
      <c r="J1" s="121"/>
    </row>
    <row r="2" spans="1:10" ht="105.65" customHeight="1" thickTop="1" thickBot="1" x14ac:dyDescent="0.4">
      <c r="A2" s="122" t="s">
        <v>261</v>
      </c>
      <c r="B2" s="123"/>
      <c r="C2" s="123"/>
      <c r="D2" s="123"/>
      <c r="E2" s="123"/>
      <c r="F2" s="123"/>
      <c r="G2" s="123"/>
      <c r="H2" s="123"/>
      <c r="I2" s="123"/>
      <c r="J2" s="124"/>
    </row>
    <row r="3" spans="1:10" s="64" customFormat="1" ht="16.5" thickTop="1" thickBot="1" x14ac:dyDescent="0.4">
      <c r="A3" s="62" t="s">
        <v>9</v>
      </c>
      <c r="B3" s="125" t="s">
        <v>10</v>
      </c>
      <c r="C3" s="126"/>
      <c r="D3" s="126"/>
      <c r="E3" s="126"/>
      <c r="F3" s="126"/>
      <c r="G3" s="127"/>
      <c r="H3" s="62" t="s">
        <v>11</v>
      </c>
      <c r="I3" s="62" t="s">
        <v>12</v>
      </c>
      <c r="J3" s="63" t="s">
        <v>13</v>
      </c>
    </row>
    <row r="4" spans="1:10" ht="33.75" customHeight="1" thickTop="1" x14ac:dyDescent="0.35">
      <c r="A4" s="65">
        <v>1</v>
      </c>
      <c r="B4" s="128" t="s">
        <v>14</v>
      </c>
      <c r="C4" s="129"/>
      <c r="D4" s="129"/>
      <c r="E4" s="129"/>
      <c r="F4" s="129"/>
      <c r="G4" s="130"/>
      <c r="H4" s="59" t="s">
        <v>15</v>
      </c>
      <c r="I4" s="60">
        <f>IF(H4="","",(IF(H4="yes",5,IF(H4="Partially implemented",2.5,0))))</f>
        <v>0</v>
      </c>
      <c r="J4" s="61"/>
    </row>
    <row r="5" spans="1:10" x14ac:dyDescent="0.35">
      <c r="A5" s="66">
        <v>2</v>
      </c>
      <c r="B5" s="91" t="s">
        <v>16</v>
      </c>
      <c r="C5" s="92"/>
      <c r="D5" s="92"/>
      <c r="E5" s="92"/>
      <c r="F5" s="92"/>
      <c r="G5" s="93"/>
      <c r="H5" s="24" t="s">
        <v>15</v>
      </c>
      <c r="I5" s="10">
        <f t="shared" ref="I5:I6" si="0">IF(H5="","",(IF(H5="yes",5,IF(H5="Partially implemented",2.5,0))))</f>
        <v>0</v>
      </c>
      <c r="J5" s="7"/>
    </row>
    <row r="6" spans="1:10" ht="166.5" customHeight="1" x14ac:dyDescent="0.35">
      <c r="A6" s="66">
        <v>3</v>
      </c>
      <c r="B6" s="91" t="s">
        <v>17</v>
      </c>
      <c r="C6" s="92"/>
      <c r="D6" s="92"/>
      <c r="E6" s="92"/>
      <c r="F6" s="92"/>
      <c r="G6" s="93"/>
      <c r="H6" s="24" t="s">
        <v>15</v>
      </c>
      <c r="I6" s="10">
        <f t="shared" si="0"/>
        <v>0</v>
      </c>
      <c r="J6" s="21" t="s">
        <v>18</v>
      </c>
    </row>
    <row r="7" spans="1:10" x14ac:dyDescent="0.35">
      <c r="A7" s="131">
        <v>4</v>
      </c>
      <c r="B7" s="95" t="s">
        <v>19</v>
      </c>
      <c r="C7" s="96"/>
      <c r="D7" s="96"/>
      <c r="E7" s="96"/>
      <c r="F7" s="97"/>
      <c r="G7" s="16" t="s">
        <v>20</v>
      </c>
      <c r="H7" s="17" t="s">
        <v>15</v>
      </c>
      <c r="I7" s="117">
        <f>IF((COUNTIF(H7:H23, "Yes"))&gt;7, 5, IF((COUNTIF(H7:H23, "Yes"))&gt;0, 2.5, 0))</f>
        <v>0</v>
      </c>
      <c r="J7" s="7"/>
    </row>
    <row r="8" spans="1:10" x14ac:dyDescent="0.35">
      <c r="A8" s="132"/>
      <c r="B8" s="98"/>
      <c r="C8" s="99"/>
      <c r="D8" s="99"/>
      <c r="E8" s="99"/>
      <c r="F8" s="100"/>
      <c r="G8" s="16" t="s">
        <v>21</v>
      </c>
      <c r="H8" s="17" t="s">
        <v>15</v>
      </c>
      <c r="I8" s="118"/>
      <c r="J8" s="7"/>
    </row>
    <row r="9" spans="1:10" x14ac:dyDescent="0.35">
      <c r="A9" s="132"/>
      <c r="B9" s="98"/>
      <c r="C9" s="99"/>
      <c r="D9" s="99"/>
      <c r="E9" s="99"/>
      <c r="F9" s="100"/>
      <c r="G9" s="16" t="s">
        <v>22</v>
      </c>
      <c r="H9" s="17" t="s">
        <v>15</v>
      </c>
      <c r="I9" s="118"/>
      <c r="J9" s="7"/>
    </row>
    <row r="10" spans="1:10" ht="28" x14ac:dyDescent="0.35">
      <c r="A10" s="132"/>
      <c r="B10" s="98"/>
      <c r="C10" s="99"/>
      <c r="D10" s="99"/>
      <c r="E10" s="99"/>
      <c r="F10" s="100"/>
      <c r="G10" s="16" t="s">
        <v>23</v>
      </c>
      <c r="H10" s="17" t="s">
        <v>15</v>
      </c>
      <c r="I10" s="118"/>
      <c r="J10" s="7"/>
    </row>
    <row r="11" spans="1:10" x14ac:dyDescent="0.35">
      <c r="A11" s="132"/>
      <c r="B11" s="98"/>
      <c r="C11" s="99"/>
      <c r="D11" s="99"/>
      <c r="E11" s="99"/>
      <c r="F11" s="100"/>
      <c r="G11" s="16" t="s">
        <v>24</v>
      </c>
      <c r="H11" s="17" t="s">
        <v>15</v>
      </c>
      <c r="I11" s="118"/>
      <c r="J11" s="7"/>
    </row>
    <row r="12" spans="1:10" x14ac:dyDescent="0.35">
      <c r="A12" s="132"/>
      <c r="B12" s="98"/>
      <c r="C12" s="99"/>
      <c r="D12" s="99"/>
      <c r="E12" s="99"/>
      <c r="F12" s="100"/>
      <c r="G12" s="16" t="s">
        <v>25</v>
      </c>
      <c r="H12" s="17" t="s">
        <v>15</v>
      </c>
      <c r="I12" s="118"/>
      <c r="J12" s="7"/>
    </row>
    <row r="13" spans="1:10" x14ac:dyDescent="0.35">
      <c r="A13" s="132"/>
      <c r="B13" s="98"/>
      <c r="C13" s="99"/>
      <c r="D13" s="99"/>
      <c r="E13" s="99"/>
      <c r="F13" s="100"/>
      <c r="G13" s="16" t="s">
        <v>26</v>
      </c>
      <c r="H13" s="17" t="s">
        <v>15</v>
      </c>
      <c r="I13" s="118"/>
      <c r="J13" s="7"/>
    </row>
    <row r="14" spans="1:10" x14ac:dyDescent="0.35">
      <c r="A14" s="132"/>
      <c r="B14" s="98"/>
      <c r="C14" s="99"/>
      <c r="D14" s="99"/>
      <c r="E14" s="99"/>
      <c r="F14" s="100"/>
      <c r="G14" s="16" t="s">
        <v>27</v>
      </c>
      <c r="H14" s="17" t="s">
        <v>15</v>
      </c>
      <c r="I14" s="118"/>
      <c r="J14" s="7"/>
    </row>
    <row r="15" spans="1:10" ht="28" x14ac:dyDescent="0.35">
      <c r="A15" s="132"/>
      <c r="B15" s="98"/>
      <c r="C15" s="99"/>
      <c r="D15" s="99"/>
      <c r="E15" s="99"/>
      <c r="F15" s="100"/>
      <c r="G15" s="16" t="s">
        <v>28</v>
      </c>
      <c r="H15" s="17" t="s">
        <v>15</v>
      </c>
      <c r="I15" s="118"/>
      <c r="J15" s="7"/>
    </row>
    <row r="16" spans="1:10" x14ac:dyDescent="0.35">
      <c r="A16" s="132"/>
      <c r="B16" s="98"/>
      <c r="C16" s="99"/>
      <c r="D16" s="99"/>
      <c r="E16" s="99"/>
      <c r="F16" s="100"/>
      <c r="G16" s="16" t="s">
        <v>29</v>
      </c>
      <c r="H16" s="17" t="s">
        <v>15</v>
      </c>
      <c r="I16" s="118"/>
      <c r="J16" s="7"/>
    </row>
    <row r="17" spans="1:10" x14ac:dyDescent="0.35">
      <c r="A17" s="132"/>
      <c r="B17" s="98"/>
      <c r="C17" s="99"/>
      <c r="D17" s="99"/>
      <c r="E17" s="99"/>
      <c r="F17" s="100"/>
      <c r="G17" s="16" t="s">
        <v>30</v>
      </c>
      <c r="H17" s="17" t="s">
        <v>15</v>
      </c>
      <c r="I17" s="118"/>
      <c r="J17" s="7"/>
    </row>
    <row r="18" spans="1:10" x14ac:dyDescent="0.35">
      <c r="A18" s="132"/>
      <c r="B18" s="98"/>
      <c r="C18" s="99"/>
      <c r="D18" s="99"/>
      <c r="E18" s="99"/>
      <c r="F18" s="100"/>
      <c r="G18" s="16" t="s">
        <v>31</v>
      </c>
      <c r="H18" s="17" t="s">
        <v>15</v>
      </c>
      <c r="I18" s="118"/>
      <c r="J18" s="7"/>
    </row>
    <row r="19" spans="1:10" x14ac:dyDescent="0.35">
      <c r="A19" s="132"/>
      <c r="B19" s="98"/>
      <c r="C19" s="99"/>
      <c r="D19" s="99"/>
      <c r="E19" s="99"/>
      <c r="F19" s="100"/>
      <c r="G19" s="16" t="s">
        <v>32</v>
      </c>
      <c r="H19" s="17" t="s">
        <v>15</v>
      </c>
      <c r="I19" s="118"/>
      <c r="J19" s="7"/>
    </row>
    <row r="20" spans="1:10" x14ac:dyDescent="0.35">
      <c r="A20" s="132"/>
      <c r="B20" s="98"/>
      <c r="C20" s="99"/>
      <c r="D20" s="99"/>
      <c r="E20" s="99"/>
      <c r="F20" s="100"/>
      <c r="G20" s="16" t="s">
        <v>33</v>
      </c>
      <c r="H20" s="17" t="s">
        <v>15</v>
      </c>
      <c r="I20" s="118"/>
      <c r="J20" s="7"/>
    </row>
    <row r="21" spans="1:10" x14ac:dyDescent="0.35">
      <c r="A21" s="132"/>
      <c r="B21" s="98"/>
      <c r="C21" s="99"/>
      <c r="D21" s="99"/>
      <c r="E21" s="99"/>
      <c r="F21" s="100"/>
      <c r="G21" s="16" t="s">
        <v>34</v>
      </c>
      <c r="H21" s="17" t="s">
        <v>15</v>
      </c>
      <c r="I21" s="118"/>
      <c r="J21" s="7"/>
    </row>
    <row r="22" spans="1:10" ht="28" x14ac:dyDescent="0.35">
      <c r="A22" s="132"/>
      <c r="B22" s="98"/>
      <c r="C22" s="99"/>
      <c r="D22" s="99"/>
      <c r="E22" s="99"/>
      <c r="F22" s="100"/>
      <c r="G22" s="16" t="s">
        <v>35</v>
      </c>
      <c r="H22" s="26"/>
      <c r="I22" s="118"/>
      <c r="J22" s="7"/>
    </row>
    <row r="23" spans="1:10" x14ac:dyDescent="0.35">
      <c r="A23" s="132"/>
      <c r="B23" s="101"/>
      <c r="C23" s="102"/>
      <c r="D23" s="102"/>
      <c r="E23" s="102"/>
      <c r="F23" s="103"/>
      <c r="G23" s="16" t="s">
        <v>36</v>
      </c>
      <c r="H23" s="17" t="s">
        <v>15</v>
      </c>
      <c r="I23" s="118"/>
      <c r="J23" s="7"/>
    </row>
    <row r="24" spans="1:10" x14ac:dyDescent="0.35">
      <c r="A24" s="66">
        <v>5</v>
      </c>
      <c r="B24" s="91" t="s">
        <v>37</v>
      </c>
      <c r="C24" s="92"/>
      <c r="D24" s="92"/>
      <c r="E24" s="92"/>
      <c r="F24" s="92"/>
      <c r="G24" s="93"/>
      <c r="H24" s="24" t="s">
        <v>15</v>
      </c>
      <c r="I24" s="10">
        <f t="shared" ref="I24" si="1">IF(H24="","",(IF(H24="yes",5,IF(H24="Partially implemented",2.5,0))))</f>
        <v>0</v>
      </c>
      <c r="J24" s="7"/>
    </row>
    <row r="25" spans="1:10" s="11" customFormat="1" ht="168" x14ac:dyDescent="0.35">
      <c r="A25" s="109">
        <v>6</v>
      </c>
      <c r="B25" s="112" t="s">
        <v>38</v>
      </c>
      <c r="C25" s="113"/>
      <c r="D25" s="69" t="s">
        <v>39</v>
      </c>
      <c r="E25" s="70" t="s">
        <v>40</v>
      </c>
      <c r="F25" s="70" t="s">
        <v>41</v>
      </c>
      <c r="G25" s="112" t="s">
        <v>42</v>
      </c>
      <c r="H25" s="113"/>
      <c r="I25" s="104">
        <f>IF(AND(C27="Yes",C35="Yes",(OR(C29="Yes",C30="Yes",C31="Yes"))),5,IF(C26="Yes",0,2.5))</f>
        <v>2.5</v>
      </c>
      <c r="J25" s="25" t="s">
        <v>43</v>
      </c>
    </row>
    <row r="26" spans="1:10" s="11" customFormat="1" x14ac:dyDescent="0.35">
      <c r="A26" s="110"/>
      <c r="B26" s="28" t="s">
        <v>44</v>
      </c>
      <c r="C26" s="18" t="s">
        <v>15</v>
      </c>
      <c r="D26" s="28" t="s">
        <v>36</v>
      </c>
      <c r="E26" s="29" t="s">
        <v>36</v>
      </c>
      <c r="F26" s="30" t="s">
        <v>36</v>
      </c>
      <c r="G26" s="114" t="s">
        <v>36</v>
      </c>
      <c r="H26" s="114"/>
      <c r="I26" s="105"/>
      <c r="J26" s="9"/>
    </row>
    <row r="27" spans="1:10" ht="33" customHeight="1" x14ac:dyDescent="0.35">
      <c r="A27" s="110"/>
      <c r="B27" s="29" t="s">
        <v>45</v>
      </c>
      <c r="C27" s="18" t="s">
        <v>15</v>
      </c>
      <c r="D27" s="29"/>
      <c r="E27" s="29" t="s">
        <v>15</v>
      </c>
      <c r="F27" s="27"/>
      <c r="G27" s="115"/>
      <c r="H27" s="116"/>
      <c r="I27" s="105"/>
      <c r="J27" s="9"/>
    </row>
    <row r="28" spans="1:10" ht="35.25" customHeight="1" x14ac:dyDescent="0.35">
      <c r="A28" s="110"/>
      <c r="B28" s="16" t="s">
        <v>46</v>
      </c>
      <c r="C28" s="18" t="s">
        <v>15</v>
      </c>
      <c r="D28" s="29"/>
      <c r="E28" s="29" t="s">
        <v>15</v>
      </c>
      <c r="F28" s="27"/>
      <c r="G28" s="115"/>
      <c r="H28" s="116"/>
      <c r="I28" s="105"/>
      <c r="J28" s="9"/>
    </row>
    <row r="29" spans="1:10" ht="28" x14ac:dyDescent="0.35">
      <c r="A29" s="110"/>
      <c r="B29" s="16" t="s">
        <v>47</v>
      </c>
      <c r="C29" s="18" t="s">
        <v>15</v>
      </c>
      <c r="D29" s="29"/>
      <c r="E29" s="29" t="s">
        <v>15</v>
      </c>
      <c r="F29" s="27"/>
      <c r="G29" s="115"/>
      <c r="H29" s="116"/>
      <c r="I29" s="105"/>
      <c r="J29" s="9"/>
    </row>
    <row r="30" spans="1:10" ht="33" customHeight="1" x14ac:dyDescent="0.35">
      <c r="A30" s="110"/>
      <c r="B30" s="16" t="s">
        <v>48</v>
      </c>
      <c r="C30" s="18" t="s">
        <v>15</v>
      </c>
      <c r="D30" s="29"/>
      <c r="E30" s="29" t="s">
        <v>15</v>
      </c>
      <c r="F30" s="27"/>
      <c r="G30" s="115"/>
      <c r="H30" s="116"/>
      <c r="I30" s="105"/>
      <c r="J30" s="9"/>
    </row>
    <row r="31" spans="1:10" x14ac:dyDescent="0.35">
      <c r="A31" s="110"/>
      <c r="B31" s="16" t="s">
        <v>49</v>
      </c>
      <c r="C31" s="18" t="s">
        <v>15</v>
      </c>
      <c r="D31" s="29"/>
      <c r="E31" s="29" t="s">
        <v>15</v>
      </c>
      <c r="F31" s="27"/>
      <c r="G31" s="115"/>
      <c r="H31" s="116"/>
      <c r="I31" s="105"/>
      <c r="J31" s="9"/>
    </row>
    <row r="32" spans="1:10" x14ac:dyDescent="0.35">
      <c r="A32" s="110"/>
      <c r="B32" s="16" t="s">
        <v>50</v>
      </c>
      <c r="C32" s="18" t="s">
        <v>15</v>
      </c>
      <c r="D32" s="29"/>
      <c r="E32" s="29" t="s">
        <v>15</v>
      </c>
      <c r="F32" s="27"/>
      <c r="G32" s="115"/>
      <c r="H32" s="116"/>
      <c r="I32" s="105"/>
      <c r="J32" s="9"/>
    </row>
    <row r="33" spans="1:10" x14ac:dyDescent="0.35">
      <c r="A33" s="110"/>
      <c r="B33" s="16" t="s">
        <v>51</v>
      </c>
      <c r="C33" s="18" t="s">
        <v>15</v>
      </c>
      <c r="D33" s="29"/>
      <c r="E33" s="29" t="s">
        <v>15</v>
      </c>
      <c r="F33" s="27"/>
      <c r="G33" s="115"/>
      <c r="H33" s="116"/>
      <c r="I33" s="105"/>
      <c r="J33" s="9"/>
    </row>
    <row r="34" spans="1:10" x14ac:dyDescent="0.35">
      <c r="A34" s="110"/>
      <c r="B34" s="16" t="s">
        <v>52</v>
      </c>
      <c r="C34" s="18" t="s">
        <v>15</v>
      </c>
      <c r="D34" s="29"/>
      <c r="E34" s="29" t="s">
        <v>15</v>
      </c>
      <c r="F34" s="27"/>
      <c r="G34" s="115"/>
      <c r="H34" s="116"/>
      <c r="I34" s="105"/>
      <c r="J34" s="9"/>
    </row>
    <row r="35" spans="1:10" x14ac:dyDescent="0.35">
      <c r="A35" s="110"/>
      <c r="B35" s="16" t="s">
        <v>53</v>
      </c>
      <c r="C35" s="18" t="s">
        <v>15</v>
      </c>
      <c r="D35" s="29"/>
      <c r="E35" s="29" t="s">
        <v>15</v>
      </c>
      <c r="F35" s="27"/>
      <c r="G35" s="115"/>
      <c r="H35" s="116"/>
      <c r="I35" s="105"/>
      <c r="J35" s="9"/>
    </row>
    <row r="36" spans="1:10" x14ac:dyDescent="0.35">
      <c r="A36" s="110"/>
      <c r="B36" s="16" t="s">
        <v>54</v>
      </c>
      <c r="C36" s="18" t="s">
        <v>15</v>
      </c>
      <c r="D36" s="29"/>
      <c r="E36" s="29" t="s">
        <v>15</v>
      </c>
      <c r="F36" s="27"/>
      <c r="G36" s="115"/>
      <c r="H36" s="116"/>
      <c r="I36" s="105"/>
      <c r="J36" s="9"/>
    </row>
    <row r="37" spans="1:10" x14ac:dyDescent="0.35">
      <c r="A37" s="110"/>
      <c r="B37" s="16" t="s">
        <v>55</v>
      </c>
      <c r="C37" s="18" t="s">
        <v>15</v>
      </c>
      <c r="D37" s="29"/>
      <c r="E37" s="29" t="s">
        <v>15</v>
      </c>
      <c r="F37" s="27"/>
      <c r="G37" s="115"/>
      <c r="H37" s="116"/>
      <c r="I37" s="105"/>
      <c r="J37" s="9"/>
    </row>
    <row r="38" spans="1:10" ht="31.75" customHeight="1" x14ac:dyDescent="0.35">
      <c r="A38" s="111"/>
      <c r="B38" s="16" t="s">
        <v>56</v>
      </c>
      <c r="C38" s="18" t="s">
        <v>15</v>
      </c>
      <c r="D38" s="29"/>
      <c r="E38" s="29" t="s">
        <v>15</v>
      </c>
      <c r="F38" s="27"/>
      <c r="G38" s="115"/>
      <c r="H38" s="116"/>
      <c r="I38" s="106"/>
      <c r="J38" s="9"/>
    </row>
    <row r="39" spans="1:10" x14ac:dyDescent="0.35">
      <c r="A39" s="67">
        <v>7</v>
      </c>
      <c r="B39" s="91" t="s">
        <v>57</v>
      </c>
      <c r="C39" s="92"/>
      <c r="D39" s="92"/>
      <c r="E39" s="92"/>
      <c r="F39" s="92"/>
      <c r="G39" s="93"/>
      <c r="H39" s="24" t="s">
        <v>15</v>
      </c>
      <c r="I39" s="10">
        <f t="shared" ref="I39:I40" si="2">IF(H39="","",(IF(H39="yes",5,IF(H39="Partially implemented",2.5,0))))</f>
        <v>0</v>
      </c>
      <c r="J39" s="7"/>
    </row>
    <row r="40" spans="1:10" ht="64.5" customHeight="1" x14ac:dyDescent="0.35">
      <c r="A40" s="67">
        <v>8</v>
      </c>
      <c r="B40" s="91" t="s">
        <v>58</v>
      </c>
      <c r="C40" s="92"/>
      <c r="D40" s="92"/>
      <c r="E40" s="92"/>
      <c r="F40" s="92"/>
      <c r="G40" s="93"/>
      <c r="H40" s="24" t="s">
        <v>15</v>
      </c>
      <c r="I40" s="10">
        <f t="shared" si="2"/>
        <v>0</v>
      </c>
      <c r="J40" s="21" t="s">
        <v>59</v>
      </c>
    </row>
    <row r="41" spans="1:10" ht="13.75" customHeight="1" x14ac:dyDescent="0.35">
      <c r="A41" s="107">
        <v>9</v>
      </c>
      <c r="B41" s="95" t="s">
        <v>60</v>
      </c>
      <c r="C41" s="96"/>
      <c r="D41" s="96"/>
      <c r="E41" s="96"/>
      <c r="F41" s="97"/>
      <c r="G41" s="16" t="s">
        <v>61</v>
      </c>
      <c r="H41" s="17" t="s">
        <v>15</v>
      </c>
      <c r="I41" s="117">
        <f>IF((COUNTIF(H41:H50, "Yes"))&gt;1, 5, IF((COUNTIF(H41:H50, "Yes"))&gt;0, 2.5, 0))</f>
        <v>0</v>
      </c>
      <c r="J41" s="7"/>
    </row>
    <row r="42" spans="1:10" x14ac:dyDescent="0.35">
      <c r="A42" s="108"/>
      <c r="B42" s="98"/>
      <c r="C42" s="99"/>
      <c r="D42" s="99"/>
      <c r="E42" s="99"/>
      <c r="F42" s="100"/>
      <c r="G42" s="16" t="s">
        <v>62</v>
      </c>
      <c r="H42" s="17" t="s">
        <v>15</v>
      </c>
      <c r="I42" s="118"/>
      <c r="J42" s="7"/>
    </row>
    <row r="43" spans="1:10" x14ac:dyDescent="0.35">
      <c r="A43" s="108"/>
      <c r="B43" s="98"/>
      <c r="C43" s="99"/>
      <c r="D43" s="99"/>
      <c r="E43" s="99"/>
      <c r="F43" s="100"/>
      <c r="G43" s="16" t="s">
        <v>63</v>
      </c>
      <c r="H43" s="17" t="s">
        <v>15</v>
      </c>
      <c r="I43" s="118"/>
      <c r="J43" s="7"/>
    </row>
    <row r="44" spans="1:10" x14ac:dyDescent="0.35">
      <c r="A44" s="108"/>
      <c r="B44" s="98"/>
      <c r="C44" s="99"/>
      <c r="D44" s="99"/>
      <c r="E44" s="99"/>
      <c r="F44" s="100"/>
      <c r="G44" s="16" t="s">
        <v>64</v>
      </c>
      <c r="H44" s="17" t="s">
        <v>15</v>
      </c>
      <c r="I44" s="118"/>
      <c r="J44" s="7"/>
    </row>
    <row r="45" spans="1:10" x14ac:dyDescent="0.35">
      <c r="A45" s="108"/>
      <c r="B45" s="98"/>
      <c r="C45" s="99"/>
      <c r="D45" s="99"/>
      <c r="E45" s="99"/>
      <c r="F45" s="100"/>
      <c r="G45" s="16" t="s">
        <v>65</v>
      </c>
      <c r="H45" s="17" t="s">
        <v>15</v>
      </c>
      <c r="I45" s="118"/>
      <c r="J45" s="7"/>
    </row>
    <row r="46" spans="1:10" x14ac:dyDescent="0.35">
      <c r="A46" s="108"/>
      <c r="B46" s="98"/>
      <c r="C46" s="99"/>
      <c r="D46" s="99"/>
      <c r="E46" s="99"/>
      <c r="F46" s="100"/>
      <c r="G46" s="16" t="s">
        <v>66</v>
      </c>
      <c r="H46" s="17" t="s">
        <v>15</v>
      </c>
      <c r="I46" s="118"/>
      <c r="J46" s="7"/>
    </row>
    <row r="47" spans="1:10" x14ac:dyDescent="0.35">
      <c r="A47" s="108"/>
      <c r="B47" s="98"/>
      <c r="C47" s="99"/>
      <c r="D47" s="99"/>
      <c r="E47" s="99"/>
      <c r="F47" s="100"/>
      <c r="G47" s="16" t="s">
        <v>67</v>
      </c>
      <c r="H47" s="17" t="s">
        <v>15</v>
      </c>
      <c r="I47" s="118"/>
      <c r="J47" s="7"/>
    </row>
    <row r="48" spans="1:10" x14ac:dyDescent="0.35">
      <c r="A48" s="108"/>
      <c r="B48" s="98"/>
      <c r="C48" s="99"/>
      <c r="D48" s="99"/>
      <c r="E48" s="99"/>
      <c r="F48" s="100"/>
      <c r="G48" s="16" t="s">
        <v>68</v>
      </c>
      <c r="H48" s="17"/>
      <c r="I48" s="118"/>
      <c r="J48" s="7"/>
    </row>
    <row r="49" spans="1:10" x14ac:dyDescent="0.35">
      <c r="A49" s="108"/>
      <c r="B49" s="98"/>
      <c r="C49" s="99"/>
      <c r="D49" s="99"/>
      <c r="E49" s="99"/>
      <c r="F49" s="100"/>
      <c r="G49" s="16" t="s">
        <v>69</v>
      </c>
      <c r="H49" s="17" t="s">
        <v>15</v>
      </c>
      <c r="I49" s="118"/>
      <c r="J49" s="7"/>
    </row>
    <row r="50" spans="1:10" x14ac:dyDescent="0.35">
      <c r="A50" s="108"/>
      <c r="B50" s="98"/>
      <c r="C50" s="99"/>
      <c r="D50" s="99"/>
      <c r="E50" s="99"/>
      <c r="F50" s="100"/>
      <c r="G50" s="16" t="s">
        <v>34</v>
      </c>
      <c r="H50" s="17" t="s">
        <v>15</v>
      </c>
      <c r="I50" s="118"/>
      <c r="J50" s="7"/>
    </row>
    <row r="51" spans="1:10" x14ac:dyDescent="0.35">
      <c r="A51" s="108"/>
      <c r="B51" s="101"/>
      <c r="C51" s="102"/>
      <c r="D51" s="102"/>
      <c r="E51" s="102"/>
      <c r="F51" s="103"/>
      <c r="G51" s="16" t="s">
        <v>36</v>
      </c>
      <c r="H51" s="17" t="s">
        <v>15</v>
      </c>
      <c r="I51" s="118"/>
      <c r="J51" s="7"/>
    </row>
    <row r="52" spans="1:10" x14ac:dyDescent="0.35">
      <c r="A52" s="67">
        <v>10</v>
      </c>
      <c r="B52" s="91" t="s">
        <v>70</v>
      </c>
      <c r="C52" s="92"/>
      <c r="D52" s="92"/>
      <c r="E52" s="92"/>
      <c r="F52" s="92"/>
      <c r="G52" s="93"/>
      <c r="H52" s="24" t="s">
        <v>15</v>
      </c>
      <c r="I52" s="10">
        <f t="shared" ref="I52" si="3">IF(H52="","",(IF(H52="yes",5,IF(H52="Partially implemented",2.5,0))))</f>
        <v>0</v>
      </c>
      <c r="J52" s="7"/>
    </row>
    <row r="53" spans="1:10" ht="33.75" customHeight="1" x14ac:dyDescent="0.35">
      <c r="A53" s="94">
        <v>11</v>
      </c>
      <c r="B53" s="95" t="s">
        <v>71</v>
      </c>
      <c r="C53" s="96"/>
      <c r="D53" s="96"/>
      <c r="E53" s="96"/>
      <c r="F53" s="97"/>
      <c r="G53" s="16" t="s">
        <v>72</v>
      </c>
      <c r="H53" s="17" t="s">
        <v>15</v>
      </c>
      <c r="I53" s="104">
        <f>IF(AND(H53="Yes",H58="Yes",(OR(H54="Yes",H55="Yes",H56="Yes"))),5,IF(H60="Yes",0,2.5))</f>
        <v>2.5</v>
      </c>
      <c r="J53" s="6"/>
    </row>
    <row r="54" spans="1:10" ht="28" x14ac:dyDescent="0.35">
      <c r="A54" s="94"/>
      <c r="B54" s="98"/>
      <c r="C54" s="99"/>
      <c r="D54" s="99"/>
      <c r="E54" s="99"/>
      <c r="F54" s="100"/>
      <c r="G54" s="16" t="s">
        <v>28</v>
      </c>
      <c r="H54" s="17" t="s">
        <v>15</v>
      </c>
      <c r="I54" s="105"/>
      <c r="J54" s="9"/>
    </row>
    <row r="55" spans="1:10" x14ac:dyDescent="0.35">
      <c r="A55" s="94"/>
      <c r="B55" s="98"/>
      <c r="C55" s="99"/>
      <c r="D55" s="99"/>
      <c r="E55" s="99"/>
      <c r="F55" s="100"/>
      <c r="G55" s="16" t="s">
        <v>29</v>
      </c>
      <c r="H55" s="17" t="s">
        <v>15</v>
      </c>
      <c r="I55" s="105"/>
      <c r="J55" s="9"/>
    </row>
    <row r="56" spans="1:10" x14ac:dyDescent="0.35">
      <c r="A56" s="94"/>
      <c r="B56" s="98"/>
      <c r="C56" s="99"/>
      <c r="D56" s="99"/>
      <c r="E56" s="99"/>
      <c r="F56" s="100"/>
      <c r="G56" s="16" t="s">
        <v>30</v>
      </c>
      <c r="H56" s="17" t="s">
        <v>15</v>
      </c>
      <c r="I56" s="105"/>
      <c r="J56" s="9"/>
    </row>
    <row r="57" spans="1:10" x14ac:dyDescent="0.35">
      <c r="A57" s="94"/>
      <c r="B57" s="98"/>
      <c r="C57" s="99"/>
      <c r="D57" s="99"/>
      <c r="E57" s="99"/>
      <c r="F57" s="100"/>
      <c r="G57" s="16" t="s">
        <v>73</v>
      </c>
      <c r="H57" s="17" t="s">
        <v>15</v>
      </c>
      <c r="I57" s="105"/>
      <c r="J57" s="9"/>
    </row>
    <row r="58" spans="1:10" x14ac:dyDescent="0.35">
      <c r="A58" s="94"/>
      <c r="B58" s="98"/>
      <c r="C58" s="99"/>
      <c r="D58" s="99"/>
      <c r="E58" s="99"/>
      <c r="F58" s="100"/>
      <c r="G58" s="16" t="s">
        <v>74</v>
      </c>
      <c r="H58" s="17" t="s">
        <v>15</v>
      </c>
      <c r="I58" s="105"/>
      <c r="J58" s="9"/>
    </row>
    <row r="59" spans="1:10" x14ac:dyDescent="0.35">
      <c r="A59" s="94"/>
      <c r="B59" s="98"/>
      <c r="C59" s="99"/>
      <c r="D59" s="99"/>
      <c r="E59" s="99"/>
      <c r="F59" s="100"/>
      <c r="G59" s="16" t="s">
        <v>34</v>
      </c>
      <c r="H59" s="17" t="s">
        <v>15</v>
      </c>
      <c r="I59" s="105"/>
      <c r="J59" s="9"/>
    </row>
    <row r="60" spans="1:10" x14ac:dyDescent="0.35">
      <c r="A60" s="94"/>
      <c r="B60" s="101"/>
      <c r="C60" s="102"/>
      <c r="D60" s="102"/>
      <c r="E60" s="102"/>
      <c r="F60" s="103"/>
      <c r="G60" s="16" t="s">
        <v>36</v>
      </c>
      <c r="H60" s="17" t="s">
        <v>15</v>
      </c>
      <c r="I60" s="106"/>
      <c r="J60" s="9"/>
    </row>
    <row r="61" spans="1:10" x14ac:dyDescent="0.35">
      <c r="A61" s="67">
        <v>12</v>
      </c>
      <c r="B61" s="91" t="s">
        <v>75</v>
      </c>
      <c r="C61" s="92"/>
      <c r="D61" s="92"/>
      <c r="E61" s="92"/>
      <c r="F61" s="92"/>
      <c r="G61" s="93"/>
      <c r="H61" s="24" t="s">
        <v>15</v>
      </c>
      <c r="I61" s="10">
        <f t="shared" ref="I61" si="4">IF(H61="","",(IF(H61="yes",5,IF(H61="Partially implemented",2.5,0))))</f>
        <v>0</v>
      </c>
      <c r="J61" s="7"/>
    </row>
  </sheetData>
  <mergeCells count="37">
    <mergeCell ref="B6:G6"/>
    <mergeCell ref="A7:A23"/>
    <mergeCell ref="B7:F23"/>
    <mergeCell ref="I7:I23"/>
    <mergeCell ref="B24:G24"/>
    <mergeCell ref="B5:G5"/>
    <mergeCell ref="A1:J1"/>
    <mergeCell ref="A2:J2"/>
    <mergeCell ref="B3:G3"/>
    <mergeCell ref="B4:G4"/>
    <mergeCell ref="I41:I51"/>
    <mergeCell ref="G32:H32"/>
    <mergeCell ref="G33:H33"/>
    <mergeCell ref="G34:H34"/>
    <mergeCell ref="G35:H35"/>
    <mergeCell ref="G36:H36"/>
    <mergeCell ref="G37:H37"/>
    <mergeCell ref="G38:H38"/>
    <mergeCell ref="B39:G39"/>
    <mergeCell ref="B40:G40"/>
    <mergeCell ref="I25:I38"/>
    <mergeCell ref="G28:H28"/>
    <mergeCell ref="G29:H29"/>
    <mergeCell ref="G30:H30"/>
    <mergeCell ref="G31:H31"/>
    <mergeCell ref="A41:A51"/>
    <mergeCell ref="B41:F51"/>
    <mergeCell ref="A25:A38"/>
    <mergeCell ref="B25:C25"/>
    <mergeCell ref="G25:H25"/>
    <mergeCell ref="G26:H26"/>
    <mergeCell ref="G27:H27"/>
    <mergeCell ref="B52:G52"/>
    <mergeCell ref="A53:A60"/>
    <mergeCell ref="B53:F60"/>
    <mergeCell ref="I53:I60"/>
    <mergeCell ref="B61:G61"/>
  </mergeCells>
  <dataValidations count="4">
    <dataValidation type="list" allowBlank="1" showInputMessage="1" showErrorMessage="1" sqref="G27:H38" xr:uid="{8ACA4686-6A16-43CE-9189-17134BC3CD16}">
      <formula1>"Yes all staff within this role,Yes some staff within this role,No none within this role"</formula1>
    </dataValidation>
    <dataValidation type="list" allowBlank="1" showInputMessage="1" showErrorMessage="1" sqref="F26:F38" xr:uid="{2CC1392C-BDC2-4B55-889C-CC6C98526A03}">
      <formula1>"1-25%, 26-50%, 51-75%, 76-100%, no dedicated time for antibiotic stewardship activities"</formula1>
    </dataValidation>
    <dataValidation type="list" allowBlank="1" showInputMessage="1" showErrorMessage="1" sqref="H24 H39:H40 H52 H61 H4:H6" xr:uid="{C60CA7D8-D9EE-4DE1-9D97-AED226A7EAB9}">
      <formula1>"Yes, Partially implemented, No"</formula1>
    </dataValidation>
    <dataValidation type="list" allowBlank="1" showInputMessage="1" showErrorMessage="1" sqref="C26:C38 H53:H60 H23 H7:H21 H41:H51 E26:E38" xr:uid="{967B5D5B-D7F9-4E03-A03D-335D7A54E10D}">
      <formula1>"Yes,No"</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A2707-631B-46AD-8C0C-EE69B317BBB9}">
  <sheetPr>
    <tabColor theme="7"/>
  </sheetPr>
  <dimension ref="A1:J34"/>
  <sheetViews>
    <sheetView showGridLines="0" zoomScale="70" zoomScaleNormal="70" workbookViewId="0">
      <selection sqref="A1:J1"/>
    </sheetView>
  </sheetViews>
  <sheetFormatPr defaultColWidth="8.81640625" defaultRowHeight="14" x14ac:dyDescent="0.35"/>
  <cols>
    <col min="1" max="1" width="12.1796875" style="68" customWidth="1"/>
    <col min="2" max="2" width="64.1796875" style="4" customWidth="1"/>
    <col min="3" max="3" width="8" style="8" customWidth="1"/>
    <col min="4" max="4" width="17.81640625" style="4" customWidth="1"/>
    <col min="5" max="5" width="17" style="4" customWidth="1"/>
    <col min="6" max="6" width="23" style="4" customWidth="1"/>
    <col min="7" max="7" width="49" style="4" customWidth="1"/>
    <col min="8" max="8" width="26.26953125" style="8" customWidth="1"/>
    <col min="9" max="9" width="17.1796875" style="8" customWidth="1"/>
    <col min="10" max="10" width="30.453125" style="4" customWidth="1"/>
    <col min="11" max="16384" width="8.81640625" style="4"/>
  </cols>
  <sheetData>
    <row r="1" spans="1:10" s="3" customFormat="1" ht="33" customHeight="1" thickBot="1" x14ac:dyDescent="0.4">
      <c r="A1" s="119" t="s">
        <v>262</v>
      </c>
      <c r="B1" s="120"/>
      <c r="C1" s="120"/>
      <c r="D1" s="120"/>
      <c r="E1" s="120"/>
      <c r="F1" s="120"/>
      <c r="G1" s="120"/>
      <c r="H1" s="120"/>
      <c r="I1" s="120"/>
      <c r="J1" s="121"/>
    </row>
    <row r="2" spans="1:10" ht="105.65" customHeight="1" thickTop="1" thickBot="1" x14ac:dyDescent="0.4">
      <c r="A2" s="122" t="s">
        <v>261</v>
      </c>
      <c r="B2" s="123"/>
      <c r="C2" s="123"/>
      <c r="D2" s="123"/>
      <c r="E2" s="123"/>
      <c r="F2" s="123"/>
      <c r="G2" s="123"/>
      <c r="H2" s="123"/>
      <c r="I2" s="123"/>
      <c r="J2" s="124"/>
    </row>
    <row r="3" spans="1:10" s="64" customFormat="1" ht="16.5" thickTop="1" thickBot="1" x14ac:dyDescent="0.4">
      <c r="A3" s="62" t="s">
        <v>9</v>
      </c>
      <c r="B3" s="125" t="s">
        <v>10</v>
      </c>
      <c r="C3" s="126"/>
      <c r="D3" s="126"/>
      <c r="E3" s="126"/>
      <c r="F3" s="126"/>
      <c r="G3" s="127"/>
      <c r="H3" s="62" t="s">
        <v>11</v>
      </c>
      <c r="I3" s="62" t="s">
        <v>12</v>
      </c>
      <c r="J3" s="63" t="s">
        <v>13</v>
      </c>
    </row>
    <row r="4" spans="1:10" ht="14.5" thickTop="1" x14ac:dyDescent="0.35">
      <c r="A4" s="67">
        <v>13</v>
      </c>
      <c r="B4" s="91" t="s">
        <v>76</v>
      </c>
      <c r="C4" s="92"/>
      <c r="D4" s="92"/>
      <c r="E4" s="92"/>
      <c r="F4" s="92"/>
      <c r="G4" s="93"/>
      <c r="H4" s="24" t="s">
        <v>15</v>
      </c>
      <c r="I4" s="10">
        <f t="shared" ref="I4" si="0">IF(H4="","",(IF(H4="yes",5,IF(H4="Partially implemented",2.5,0))))</f>
        <v>0</v>
      </c>
      <c r="J4" s="7"/>
    </row>
    <row r="5" spans="1:10" ht="30.75" customHeight="1" x14ac:dyDescent="0.35">
      <c r="A5" s="133">
        <v>14</v>
      </c>
      <c r="B5" s="95" t="s">
        <v>77</v>
      </c>
      <c r="C5" s="96"/>
      <c r="D5" s="96"/>
      <c r="E5" s="96"/>
      <c r="F5" s="97"/>
      <c r="G5" s="16" t="s">
        <v>78</v>
      </c>
      <c r="H5" s="17" t="s">
        <v>15</v>
      </c>
      <c r="I5" s="104">
        <f>IF(AND(H5="Yes",H9="Yes",(OR(H6="Yes",H7="Yes",H8="Yes"))),5,IF(H11="Yes",0,2.5))</f>
        <v>2.5</v>
      </c>
      <c r="J5" s="6"/>
    </row>
    <row r="6" spans="1:10" ht="28" x14ac:dyDescent="0.35">
      <c r="A6" s="134"/>
      <c r="B6" s="98"/>
      <c r="C6" s="99"/>
      <c r="D6" s="99"/>
      <c r="E6" s="99"/>
      <c r="F6" s="100"/>
      <c r="G6" s="16" t="s">
        <v>28</v>
      </c>
      <c r="H6" s="17" t="s">
        <v>15</v>
      </c>
      <c r="I6" s="105"/>
      <c r="J6" s="9"/>
    </row>
    <row r="7" spans="1:10" x14ac:dyDescent="0.35">
      <c r="A7" s="134"/>
      <c r="B7" s="98"/>
      <c r="C7" s="99"/>
      <c r="D7" s="99"/>
      <c r="E7" s="99"/>
      <c r="F7" s="100"/>
      <c r="G7" s="16" t="s">
        <v>29</v>
      </c>
      <c r="H7" s="17" t="s">
        <v>15</v>
      </c>
      <c r="I7" s="105"/>
      <c r="J7" s="9"/>
    </row>
    <row r="8" spans="1:10" x14ac:dyDescent="0.35">
      <c r="A8" s="134"/>
      <c r="B8" s="98"/>
      <c r="C8" s="99"/>
      <c r="D8" s="99"/>
      <c r="E8" s="99"/>
      <c r="F8" s="100"/>
      <c r="G8" s="16" t="s">
        <v>30</v>
      </c>
      <c r="H8" s="17" t="s">
        <v>15</v>
      </c>
      <c r="I8" s="105"/>
      <c r="J8" s="9"/>
    </row>
    <row r="9" spans="1:10" x14ac:dyDescent="0.35">
      <c r="A9" s="134"/>
      <c r="B9" s="98"/>
      <c r="C9" s="99"/>
      <c r="D9" s="99"/>
      <c r="E9" s="99"/>
      <c r="F9" s="100"/>
      <c r="G9" s="16" t="s">
        <v>74</v>
      </c>
      <c r="H9" s="17" t="s">
        <v>15</v>
      </c>
      <c r="I9" s="105"/>
      <c r="J9" s="9"/>
    </row>
    <row r="10" spans="1:10" x14ac:dyDescent="0.35">
      <c r="A10" s="134"/>
      <c r="B10" s="98"/>
      <c r="C10" s="99"/>
      <c r="D10" s="99"/>
      <c r="E10" s="99"/>
      <c r="F10" s="100"/>
      <c r="G10" s="16" t="s">
        <v>34</v>
      </c>
      <c r="H10" s="17" t="s">
        <v>15</v>
      </c>
      <c r="I10" s="105"/>
      <c r="J10" s="9"/>
    </row>
    <row r="11" spans="1:10" x14ac:dyDescent="0.35">
      <c r="A11" s="135"/>
      <c r="B11" s="101"/>
      <c r="C11" s="102"/>
      <c r="D11" s="102"/>
      <c r="E11" s="102"/>
      <c r="F11" s="103"/>
      <c r="G11" s="16" t="s">
        <v>36</v>
      </c>
      <c r="H11" s="17" t="s">
        <v>15</v>
      </c>
      <c r="I11" s="106"/>
      <c r="J11" s="9"/>
    </row>
    <row r="12" spans="1:10" x14ac:dyDescent="0.35">
      <c r="A12" s="67">
        <v>15</v>
      </c>
      <c r="B12" s="91" t="s">
        <v>79</v>
      </c>
      <c r="C12" s="92"/>
      <c r="D12" s="92"/>
      <c r="E12" s="92"/>
      <c r="F12" s="92"/>
      <c r="G12" s="93"/>
      <c r="H12" s="24" t="s">
        <v>15</v>
      </c>
      <c r="I12" s="10">
        <f t="shared" ref="I12:I14" si="1">IF(H12="","",(IF(H12="yes",5,IF(H12="Partially implemented",2.5,0))))</f>
        <v>0</v>
      </c>
      <c r="J12" s="7"/>
    </row>
    <row r="13" spans="1:10" x14ac:dyDescent="0.35">
      <c r="A13" s="67">
        <v>16</v>
      </c>
      <c r="B13" s="91" t="s">
        <v>80</v>
      </c>
      <c r="C13" s="92"/>
      <c r="D13" s="92"/>
      <c r="E13" s="92"/>
      <c r="F13" s="92"/>
      <c r="G13" s="93"/>
      <c r="H13" s="24" t="s">
        <v>15</v>
      </c>
      <c r="I13" s="10">
        <f t="shared" si="1"/>
        <v>0</v>
      </c>
      <c r="J13" s="7"/>
    </row>
    <row r="14" spans="1:10" x14ac:dyDescent="0.35">
      <c r="A14" s="67">
        <v>17</v>
      </c>
      <c r="B14" s="91" t="s">
        <v>81</v>
      </c>
      <c r="C14" s="92"/>
      <c r="D14" s="92"/>
      <c r="E14" s="92"/>
      <c r="F14" s="92"/>
      <c r="G14" s="93"/>
      <c r="H14" s="24" t="s">
        <v>15</v>
      </c>
      <c r="I14" s="10">
        <f t="shared" si="1"/>
        <v>0</v>
      </c>
      <c r="J14" s="7"/>
    </row>
    <row r="15" spans="1:10" ht="13.75" customHeight="1" x14ac:dyDescent="0.35">
      <c r="A15" s="94">
        <v>18</v>
      </c>
      <c r="B15" s="95" t="s">
        <v>82</v>
      </c>
      <c r="C15" s="96"/>
      <c r="D15" s="96"/>
      <c r="E15" s="96"/>
      <c r="F15" s="97"/>
      <c r="G15" s="16" t="s">
        <v>83</v>
      </c>
      <c r="H15" s="17" t="s">
        <v>15</v>
      </c>
      <c r="I15" s="117">
        <f>IF((COUNTIF(H15:H20, "Yes"))&gt;1, 5, IF((COUNTIF(H15:H20, "Yes"))&gt;0, 2.5, 0))</f>
        <v>0</v>
      </c>
      <c r="J15" s="9"/>
    </row>
    <row r="16" spans="1:10" x14ac:dyDescent="0.35">
      <c r="A16" s="94"/>
      <c r="B16" s="98"/>
      <c r="C16" s="99"/>
      <c r="D16" s="99"/>
      <c r="E16" s="99"/>
      <c r="F16" s="100"/>
      <c r="G16" s="16" t="s">
        <v>84</v>
      </c>
      <c r="H16" s="17" t="s">
        <v>15</v>
      </c>
      <c r="I16" s="118"/>
      <c r="J16" s="9"/>
    </row>
    <row r="17" spans="1:10" x14ac:dyDescent="0.35">
      <c r="A17" s="94"/>
      <c r="B17" s="98"/>
      <c r="C17" s="99"/>
      <c r="D17" s="99"/>
      <c r="E17" s="99"/>
      <c r="F17" s="100"/>
      <c r="G17" s="16" t="s">
        <v>85</v>
      </c>
      <c r="H17" s="17" t="s">
        <v>15</v>
      </c>
      <c r="I17" s="118"/>
      <c r="J17" s="9"/>
    </row>
    <row r="18" spans="1:10" x14ac:dyDescent="0.35">
      <c r="A18" s="94"/>
      <c r="B18" s="98"/>
      <c r="C18" s="99"/>
      <c r="D18" s="99"/>
      <c r="E18" s="99"/>
      <c r="F18" s="100"/>
      <c r="G18" s="16" t="s">
        <v>86</v>
      </c>
      <c r="H18" s="17" t="s">
        <v>15</v>
      </c>
      <c r="I18" s="118"/>
      <c r="J18" s="9"/>
    </row>
    <row r="19" spans="1:10" x14ac:dyDescent="0.35">
      <c r="A19" s="94"/>
      <c r="B19" s="98"/>
      <c r="C19" s="99"/>
      <c r="D19" s="99"/>
      <c r="E19" s="99"/>
      <c r="F19" s="100"/>
      <c r="G19" s="16" t="s">
        <v>87</v>
      </c>
      <c r="H19" s="17" t="s">
        <v>15</v>
      </c>
      <c r="I19" s="118"/>
      <c r="J19" s="9"/>
    </row>
    <row r="20" spans="1:10" ht="42" x14ac:dyDescent="0.35">
      <c r="A20" s="94"/>
      <c r="B20" s="98"/>
      <c r="C20" s="99"/>
      <c r="D20" s="99"/>
      <c r="E20" s="99"/>
      <c r="F20" s="100"/>
      <c r="G20" s="16" t="s">
        <v>88</v>
      </c>
      <c r="H20" s="17" t="s">
        <v>15</v>
      </c>
      <c r="I20" s="118"/>
      <c r="J20" s="9"/>
    </row>
    <row r="21" spans="1:10" x14ac:dyDescent="0.35">
      <c r="A21" s="94"/>
      <c r="B21" s="101"/>
      <c r="C21" s="102"/>
      <c r="D21" s="102"/>
      <c r="E21" s="102"/>
      <c r="F21" s="103"/>
      <c r="G21" s="16" t="s">
        <v>36</v>
      </c>
      <c r="H21" s="17" t="s">
        <v>15</v>
      </c>
      <c r="I21" s="118"/>
      <c r="J21" s="9"/>
    </row>
    <row r="22" spans="1:10" ht="13.75" customHeight="1" x14ac:dyDescent="0.35">
      <c r="A22" s="133">
        <v>19</v>
      </c>
      <c r="B22" s="95" t="s">
        <v>89</v>
      </c>
      <c r="C22" s="96"/>
      <c r="D22" s="96"/>
      <c r="E22" s="96"/>
      <c r="F22" s="97"/>
      <c r="G22" s="16" t="s">
        <v>90</v>
      </c>
      <c r="H22" s="17" t="s">
        <v>15</v>
      </c>
      <c r="I22" s="136">
        <f>IF((COUNTIF(H22:H27, "Yes"))&gt;1, 5, IF((COUNTIF(H22:H27, "Yes"))&gt;0, 2.5, 0))</f>
        <v>0</v>
      </c>
      <c r="J22" s="9"/>
    </row>
    <row r="23" spans="1:10" x14ac:dyDescent="0.35">
      <c r="A23" s="134"/>
      <c r="B23" s="98"/>
      <c r="C23" s="99"/>
      <c r="D23" s="99"/>
      <c r="E23" s="99"/>
      <c r="F23" s="100"/>
      <c r="G23" s="16" t="s">
        <v>91</v>
      </c>
      <c r="H23" s="17" t="s">
        <v>15</v>
      </c>
      <c r="I23" s="136"/>
      <c r="J23" s="9"/>
    </row>
    <row r="24" spans="1:10" ht="28" x14ac:dyDescent="0.35">
      <c r="A24" s="134"/>
      <c r="B24" s="98"/>
      <c r="C24" s="99"/>
      <c r="D24" s="99"/>
      <c r="E24" s="99"/>
      <c r="F24" s="100"/>
      <c r="G24" s="16" t="s">
        <v>92</v>
      </c>
      <c r="H24" s="17" t="s">
        <v>15</v>
      </c>
      <c r="I24" s="136"/>
      <c r="J24" s="9"/>
    </row>
    <row r="25" spans="1:10" x14ac:dyDescent="0.35">
      <c r="A25" s="134"/>
      <c r="B25" s="98"/>
      <c r="C25" s="99"/>
      <c r="D25" s="99"/>
      <c r="E25" s="99"/>
      <c r="F25" s="100"/>
      <c r="G25" s="16" t="s">
        <v>93</v>
      </c>
      <c r="H25" s="17" t="s">
        <v>15</v>
      </c>
      <c r="I25" s="136"/>
      <c r="J25" s="9"/>
    </row>
    <row r="26" spans="1:10" x14ac:dyDescent="0.35">
      <c r="A26" s="134"/>
      <c r="B26" s="98"/>
      <c r="C26" s="99"/>
      <c r="D26" s="99"/>
      <c r="E26" s="99"/>
      <c r="F26" s="100"/>
      <c r="G26" s="16" t="s">
        <v>94</v>
      </c>
      <c r="H26" s="17" t="s">
        <v>15</v>
      </c>
      <c r="I26" s="136"/>
      <c r="J26" s="9"/>
    </row>
    <row r="27" spans="1:10" x14ac:dyDescent="0.35">
      <c r="A27" s="134"/>
      <c r="B27" s="98"/>
      <c r="C27" s="99"/>
      <c r="D27" s="99"/>
      <c r="E27" s="99"/>
      <c r="F27" s="100"/>
      <c r="G27" s="16" t="s">
        <v>34</v>
      </c>
      <c r="H27" s="17" t="s">
        <v>15</v>
      </c>
      <c r="I27" s="136"/>
      <c r="J27" s="9"/>
    </row>
    <row r="28" spans="1:10" x14ac:dyDescent="0.35">
      <c r="A28" s="135"/>
      <c r="B28" s="101"/>
      <c r="C28" s="102"/>
      <c r="D28" s="102"/>
      <c r="E28" s="102"/>
      <c r="F28" s="103"/>
      <c r="G28" s="16" t="s">
        <v>36</v>
      </c>
      <c r="H28" s="17" t="s">
        <v>15</v>
      </c>
      <c r="I28" s="136"/>
      <c r="J28" s="9"/>
    </row>
    <row r="29" spans="1:10" x14ac:dyDescent="0.35">
      <c r="A29" s="67">
        <v>20</v>
      </c>
      <c r="B29" s="91" t="s">
        <v>95</v>
      </c>
      <c r="C29" s="92"/>
      <c r="D29" s="92"/>
      <c r="E29" s="92"/>
      <c r="F29" s="92"/>
      <c r="G29" s="93"/>
      <c r="H29" s="24" t="s">
        <v>15</v>
      </c>
      <c r="I29" s="10">
        <f t="shared" ref="I29:I34" si="2">IF(H29="","",(IF(H29="yes",5,IF(H29="Partially implemented",2.5,0))))</f>
        <v>0</v>
      </c>
      <c r="J29" s="7"/>
    </row>
    <row r="30" spans="1:10" x14ac:dyDescent="0.35">
      <c r="A30" s="67">
        <v>21</v>
      </c>
      <c r="B30" s="91" t="s">
        <v>96</v>
      </c>
      <c r="C30" s="92"/>
      <c r="D30" s="92"/>
      <c r="E30" s="92"/>
      <c r="F30" s="92"/>
      <c r="G30" s="93"/>
      <c r="H30" s="24" t="s">
        <v>15</v>
      </c>
      <c r="I30" s="10">
        <f t="shared" si="2"/>
        <v>0</v>
      </c>
      <c r="J30" s="7"/>
    </row>
    <row r="31" spans="1:10" x14ac:dyDescent="0.35">
      <c r="A31" s="67">
        <v>22</v>
      </c>
      <c r="B31" s="91" t="s">
        <v>97</v>
      </c>
      <c r="C31" s="92"/>
      <c r="D31" s="92"/>
      <c r="E31" s="92"/>
      <c r="F31" s="92"/>
      <c r="G31" s="93"/>
      <c r="H31" s="24" t="s">
        <v>15</v>
      </c>
      <c r="I31" s="10">
        <f t="shared" si="2"/>
        <v>0</v>
      </c>
      <c r="J31" s="7"/>
    </row>
    <row r="32" spans="1:10" x14ac:dyDescent="0.35">
      <c r="A32" s="67">
        <v>23</v>
      </c>
      <c r="B32" s="91" t="s">
        <v>98</v>
      </c>
      <c r="C32" s="92"/>
      <c r="D32" s="92"/>
      <c r="E32" s="92"/>
      <c r="F32" s="92"/>
      <c r="G32" s="93"/>
      <c r="H32" s="24" t="s">
        <v>15</v>
      </c>
      <c r="I32" s="10">
        <f t="shared" si="2"/>
        <v>0</v>
      </c>
      <c r="J32" s="7"/>
    </row>
    <row r="33" spans="1:10" x14ac:dyDescent="0.35">
      <c r="A33" s="67">
        <v>24</v>
      </c>
      <c r="B33" s="91" t="s">
        <v>99</v>
      </c>
      <c r="C33" s="92"/>
      <c r="D33" s="92"/>
      <c r="E33" s="92"/>
      <c r="F33" s="92"/>
      <c r="G33" s="93"/>
      <c r="H33" s="24" t="s">
        <v>15</v>
      </c>
      <c r="I33" s="10">
        <f t="shared" si="2"/>
        <v>0</v>
      </c>
      <c r="J33" s="7"/>
    </row>
    <row r="34" spans="1:10" ht="56" x14ac:dyDescent="0.35">
      <c r="A34" s="67">
        <v>25</v>
      </c>
      <c r="B34" s="91" t="s">
        <v>100</v>
      </c>
      <c r="C34" s="92"/>
      <c r="D34" s="92"/>
      <c r="E34" s="92"/>
      <c r="F34" s="92"/>
      <c r="G34" s="93"/>
      <c r="H34" s="24" t="s">
        <v>15</v>
      </c>
      <c r="I34" s="10">
        <f t="shared" si="2"/>
        <v>0</v>
      </c>
      <c r="J34" s="21" t="s">
        <v>266</v>
      </c>
    </row>
  </sheetData>
  <mergeCells count="22">
    <mergeCell ref="B13:G13"/>
    <mergeCell ref="A1:J1"/>
    <mergeCell ref="A2:J2"/>
    <mergeCell ref="B3:G3"/>
    <mergeCell ref="B4:G4"/>
    <mergeCell ref="A5:A11"/>
    <mergeCell ref="B5:F11"/>
    <mergeCell ref="I5:I11"/>
    <mergeCell ref="B12:G12"/>
    <mergeCell ref="B34:G34"/>
    <mergeCell ref="B14:G14"/>
    <mergeCell ref="A15:A21"/>
    <mergeCell ref="B15:F21"/>
    <mergeCell ref="I15:I21"/>
    <mergeCell ref="A22:A28"/>
    <mergeCell ref="B22:F28"/>
    <mergeCell ref="I22:I28"/>
    <mergeCell ref="B29:G29"/>
    <mergeCell ref="B30:G30"/>
    <mergeCell ref="B31:G31"/>
    <mergeCell ref="B32:G32"/>
    <mergeCell ref="B33:G33"/>
  </mergeCells>
  <dataValidations count="2">
    <dataValidation type="list" allowBlank="1" showInputMessage="1" showErrorMessage="1" sqref="H5:H11 H15:H28" xr:uid="{AB267918-BC61-40AE-884B-CFA29CC0A831}">
      <formula1>"Yes,No"</formula1>
    </dataValidation>
    <dataValidation type="list" allowBlank="1" showInputMessage="1" showErrorMessage="1" sqref="H4 H12:H14 H29:H34" xr:uid="{35FB7B7D-886B-4F1C-AE1D-49261AFC636E}">
      <formula1>"Yes, Partially implemented, No"</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CBB9C-6A9F-4E60-981A-9C25AD8DB754}">
  <sheetPr>
    <tabColor theme="7"/>
  </sheetPr>
  <dimension ref="A1:J8"/>
  <sheetViews>
    <sheetView showGridLines="0" zoomScale="70" zoomScaleNormal="70" workbookViewId="0">
      <selection sqref="A1:J1"/>
    </sheetView>
  </sheetViews>
  <sheetFormatPr defaultColWidth="8.81640625" defaultRowHeight="14" x14ac:dyDescent="0.35"/>
  <cols>
    <col min="1" max="1" width="12.1796875" style="68" customWidth="1"/>
    <col min="2" max="2" width="64.1796875" style="4" customWidth="1"/>
    <col min="3" max="3" width="8" style="8" customWidth="1"/>
    <col min="4" max="4" width="17.81640625" style="4" customWidth="1"/>
    <col min="5" max="5" width="17" style="4" customWidth="1"/>
    <col min="6" max="6" width="16.453125" style="4" customWidth="1"/>
    <col min="7" max="7" width="48.1796875" style="4" customWidth="1"/>
    <col min="8" max="8" width="26.26953125" style="8" customWidth="1"/>
    <col min="9" max="9" width="15.26953125" style="8" customWidth="1"/>
    <col min="10" max="10" width="30.453125" style="4" customWidth="1"/>
    <col min="11" max="16384" width="8.81640625" style="4"/>
  </cols>
  <sheetData>
    <row r="1" spans="1:10" s="3" customFormat="1" ht="33" customHeight="1" thickBot="1" x14ac:dyDescent="0.4">
      <c r="A1" s="119" t="s">
        <v>263</v>
      </c>
      <c r="B1" s="120"/>
      <c r="C1" s="120"/>
      <c r="D1" s="120"/>
      <c r="E1" s="120"/>
      <c r="F1" s="120"/>
      <c r="G1" s="120"/>
      <c r="H1" s="120"/>
      <c r="I1" s="120"/>
      <c r="J1" s="121"/>
    </row>
    <row r="2" spans="1:10" ht="105.65" customHeight="1" thickTop="1" thickBot="1" x14ac:dyDescent="0.4">
      <c r="A2" s="122" t="s">
        <v>261</v>
      </c>
      <c r="B2" s="123"/>
      <c r="C2" s="123"/>
      <c r="D2" s="123"/>
      <c r="E2" s="123"/>
      <c r="F2" s="123"/>
      <c r="G2" s="123"/>
      <c r="H2" s="123"/>
      <c r="I2" s="123"/>
      <c r="J2" s="124"/>
    </row>
    <row r="3" spans="1:10" s="64" customFormat="1" ht="16.5" thickTop="1" thickBot="1" x14ac:dyDescent="0.4">
      <c r="A3" s="62" t="s">
        <v>9</v>
      </c>
      <c r="B3" s="125" t="s">
        <v>10</v>
      </c>
      <c r="C3" s="126"/>
      <c r="D3" s="126"/>
      <c r="E3" s="126"/>
      <c r="F3" s="126"/>
      <c r="G3" s="127"/>
      <c r="H3" s="62" t="s">
        <v>11</v>
      </c>
      <c r="I3" s="62" t="s">
        <v>12</v>
      </c>
      <c r="J3" s="63" t="s">
        <v>13</v>
      </c>
    </row>
    <row r="4" spans="1:10" ht="14.5" thickTop="1" x14ac:dyDescent="0.35">
      <c r="A4" s="67">
        <v>26</v>
      </c>
      <c r="B4" s="91" t="s">
        <v>101</v>
      </c>
      <c r="C4" s="92"/>
      <c r="D4" s="92"/>
      <c r="E4" s="92"/>
      <c r="F4" s="92"/>
      <c r="G4" s="93"/>
      <c r="H4" s="24" t="s">
        <v>15</v>
      </c>
      <c r="I4" s="10">
        <f t="shared" ref="I4:I8" si="0">IF(H4="","",(IF(H4="yes",5,IF(H4="Partially implemented",2.5,0))))</f>
        <v>0</v>
      </c>
      <c r="J4" s="7"/>
    </row>
    <row r="5" spans="1:10" ht="133.5" customHeight="1" x14ac:dyDescent="0.35">
      <c r="A5" s="67">
        <v>27</v>
      </c>
      <c r="B5" s="91" t="s">
        <v>102</v>
      </c>
      <c r="C5" s="92"/>
      <c r="D5" s="92"/>
      <c r="E5" s="92"/>
      <c r="F5" s="92"/>
      <c r="G5" s="93"/>
      <c r="H5" s="24" t="s">
        <v>15</v>
      </c>
      <c r="I5" s="10">
        <f t="shared" si="0"/>
        <v>0</v>
      </c>
      <c r="J5" s="21" t="s">
        <v>103</v>
      </c>
    </row>
    <row r="6" spans="1:10" x14ac:dyDescent="0.35">
      <c r="A6" s="67">
        <v>28</v>
      </c>
      <c r="B6" s="91" t="s">
        <v>104</v>
      </c>
      <c r="C6" s="92"/>
      <c r="D6" s="92"/>
      <c r="E6" s="92"/>
      <c r="F6" s="92"/>
      <c r="G6" s="93"/>
      <c r="H6" s="24" t="s">
        <v>15</v>
      </c>
      <c r="I6" s="10">
        <f t="shared" si="0"/>
        <v>0</v>
      </c>
      <c r="J6" s="7"/>
    </row>
    <row r="7" spans="1:10" ht="135.75" customHeight="1" x14ac:dyDescent="0.35">
      <c r="A7" s="67">
        <v>29</v>
      </c>
      <c r="B7" s="91" t="s">
        <v>105</v>
      </c>
      <c r="C7" s="92"/>
      <c r="D7" s="92"/>
      <c r="E7" s="92"/>
      <c r="F7" s="92"/>
      <c r="G7" s="93"/>
      <c r="H7" s="24" t="s">
        <v>15</v>
      </c>
      <c r="I7" s="10">
        <f t="shared" si="0"/>
        <v>0</v>
      </c>
      <c r="J7" s="21" t="s">
        <v>106</v>
      </c>
    </row>
    <row r="8" spans="1:10" x14ac:dyDescent="0.35">
      <c r="A8" s="67">
        <v>30</v>
      </c>
      <c r="B8" s="91" t="s">
        <v>107</v>
      </c>
      <c r="C8" s="92"/>
      <c r="D8" s="92"/>
      <c r="E8" s="92"/>
      <c r="F8" s="92"/>
      <c r="G8" s="93"/>
      <c r="H8" s="24" t="s">
        <v>15</v>
      </c>
      <c r="I8" s="10">
        <f t="shared" si="0"/>
        <v>0</v>
      </c>
      <c r="J8" s="7"/>
    </row>
  </sheetData>
  <mergeCells count="8">
    <mergeCell ref="B8:G8"/>
    <mergeCell ref="A1:J1"/>
    <mergeCell ref="A2:J2"/>
    <mergeCell ref="B3:G3"/>
    <mergeCell ref="B4:G4"/>
    <mergeCell ref="B5:G5"/>
    <mergeCell ref="B6:G6"/>
    <mergeCell ref="B7:G7"/>
  </mergeCells>
  <dataValidations count="1">
    <dataValidation type="list" allowBlank="1" showInputMessage="1" showErrorMessage="1" sqref="H4:H8" xr:uid="{1B8382AD-1CBF-484C-BA0B-AE99D14943B1}">
      <formula1>"Yes, Partially implemented, No"</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7349A-4E13-48FB-A8F3-E8AC780588EC}">
  <sheetPr>
    <tabColor theme="7"/>
  </sheetPr>
  <dimension ref="A1:J80"/>
  <sheetViews>
    <sheetView showGridLines="0" zoomScale="70" zoomScaleNormal="70" workbookViewId="0">
      <selection sqref="A1:J1"/>
    </sheetView>
  </sheetViews>
  <sheetFormatPr defaultColWidth="8.81640625" defaultRowHeight="14" x14ac:dyDescent="0.35"/>
  <cols>
    <col min="1" max="1" width="12.1796875" style="68" customWidth="1"/>
    <col min="2" max="2" width="64.1796875" style="4" customWidth="1"/>
    <col min="3" max="3" width="8" style="8" customWidth="1"/>
    <col min="4" max="4" width="17.81640625" style="4" customWidth="1"/>
    <col min="5" max="5" width="17" style="4" customWidth="1"/>
    <col min="6" max="6" width="16.453125" style="4" customWidth="1"/>
    <col min="7" max="7" width="52" style="4" customWidth="1"/>
    <col min="8" max="8" width="26.1796875" style="8" customWidth="1"/>
    <col min="9" max="9" width="15.6328125" style="8" customWidth="1"/>
    <col min="10" max="10" width="31.6328125" style="4" customWidth="1"/>
    <col min="11" max="16384" width="8.81640625" style="4"/>
  </cols>
  <sheetData>
    <row r="1" spans="1:10" s="3" customFormat="1" ht="33" customHeight="1" thickBot="1" x14ac:dyDescent="0.4">
      <c r="A1" s="119" t="s">
        <v>264</v>
      </c>
      <c r="B1" s="120"/>
      <c r="C1" s="120"/>
      <c r="D1" s="120"/>
      <c r="E1" s="120"/>
      <c r="F1" s="120"/>
      <c r="G1" s="120"/>
      <c r="H1" s="120"/>
      <c r="I1" s="120"/>
      <c r="J1" s="121"/>
    </row>
    <row r="2" spans="1:10" ht="105.65" customHeight="1" thickTop="1" thickBot="1" x14ac:dyDescent="0.4">
      <c r="A2" s="122" t="s">
        <v>261</v>
      </c>
      <c r="B2" s="123"/>
      <c r="C2" s="123"/>
      <c r="D2" s="123"/>
      <c r="E2" s="123"/>
      <c r="F2" s="123"/>
      <c r="G2" s="123"/>
      <c r="H2" s="123"/>
      <c r="I2" s="123"/>
      <c r="J2" s="124"/>
    </row>
    <row r="3" spans="1:10" s="64" customFormat="1" ht="16.5" thickTop="1" thickBot="1" x14ac:dyDescent="0.4">
      <c r="A3" s="62" t="s">
        <v>9</v>
      </c>
      <c r="B3" s="125" t="s">
        <v>10</v>
      </c>
      <c r="C3" s="126"/>
      <c r="D3" s="126"/>
      <c r="E3" s="126"/>
      <c r="F3" s="126"/>
      <c r="G3" s="127"/>
      <c r="H3" s="62" t="s">
        <v>11</v>
      </c>
      <c r="I3" s="62" t="s">
        <v>12</v>
      </c>
      <c r="J3" s="63" t="s">
        <v>13</v>
      </c>
    </row>
    <row r="4" spans="1:10" ht="13.75" customHeight="1" thickTop="1" x14ac:dyDescent="0.35">
      <c r="A4" s="94">
        <v>31</v>
      </c>
      <c r="B4" s="95" t="s">
        <v>108</v>
      </c>
      <c r="C4" s="96"/>
      <c r="D4" s="96"/>
      <c r="E4" s="96"/>
      <c r="F4" s="97"/>
      <c r="G4" s="16" t="s">
        <v>109</v>
      </c>
      <c r="H4" s="17" t="s">
        <v>15</v>
      </c>
      <c r="I4" s="117">
        <f>IF((COUNTIF(H4:H18, "Yes"))&gt;3, 5, IF((COUNTIF(H4:H18, "Yes"))&gt;0, 2.5, 0))</f>
        <v>0</v>
      </c>
      <c r="J4" s="31"/>
    </row>
    <row r="5" spans="1:10" x14ac:dyDescent="0.35">
      <c r="A5" s="94"/>
      <c r="B5" s="98"/>
      <c r="C5" s="99"/>
      <c r="D5" s="99"/>
      <c r="E5" s="99"/>
      <c r="F5" s="100"/>
      <c r="G5" s="16" t="s">
        <v>110</v>
      </c>
      <c r="H5" s="17" t="s">
        <v>15</v>
      </c>
      <c r="I5" s="118"/>
      <c r="J5" s="31"/>
    </row>
    <row r="6" spans="1:10" x14ac:dyDescent="0.35">
      <c r="A6" s="94"/>
      <c r="B6" s="98"/>
      <c r="C6" s="99"/>
      <c r="D6" s="99"/>
      <c r="E6" s="99"/>
      <c r="F6" s="100"/>
      <c r="G6" s="16" t="s">
        <v>111</v>
      </c>
      <c r="H6" s="17" t="s">
        <v>15</v>
      </c>
      <c r="I6" s="118"/>
      <c r="J6" s="31"/>
    </row>
    <row r="7" spans="1:10" x14ac:dyDescent="0.35">
      <c r="A7" s="94"/>
      <c r="B7" s="98"/>
      <c r="C7" s="99"/>
      <c r="D7" s="99"/>
      <c r="E7" s="99"/>
      <c r="F7" s="100"/>
      <c r="G7" s="16" t="s">
        <v>112</v>
      </c>
      <c r="H7" s="17" t="s">
        <v>15</v>
      </c>
      <c r="I7" s="118"/>
      <c r="J7" s="31"/>
    </row>
    <row r="8" spans="1:10" x14ac:dyDescent="0.35">
      <c r="A8" s="94"/>
      <c r="B8" s="98"/>
      <c r="C8" s="99"/>
      <c r="D8" s="99"/>
      <c r="E8" s="99"/>
      <c r="F8" s="100"/>
      <c r="G8" s="16" t="s">
        <v>113</v>
      </c>
      <c r="H8" s="17" t="s">
        <v>15</v>
      </c>
      <c r="I8" s="118"/>
      <c r="J8" s="31"/>
    </row>
    <row r="9" spans="1:10" x14ac:dyDescent="0.35">
      <c r="A9" s="94"/>
      <c r="B9" s="98"/>
      <c r="C9" s="99"/>
      <c r="D9" s="99"/>
      <c r="E9" s="99"/>
      <c r="F9" s="100"/>
      <c r="G9" s="16" t="s">
        <v>114</v>
      </c>
      <c r="H9" s="17" t="s">
        <v>15</v>
      </c>
      <c r="I9" s="118"/>
      <c r="J9" s="31"/>
    </row>
    <row r="10" spans="1:10" x14ac:dyDescent="0.35">
      <c r="A10" s="94"/>
      <c r="B10" s="98"/>
      <c r="C10" s="99"/>
      <c r="D10" s="99"/>
      <c r="E10" s="99"/>
      <c r="F10" s="100"/>
      <c r="G10" s="16" t="s">
        <v>115</v>
      </c>
      <c r="H10" s="17" t="s">
        <v>15</v>
      </c>
      <c r="I10" s="118"/>
      <c r="J10" s="31"/>
    </row>
    <row r="11" spans="1:10" x14ac:dyDescent="0.35">
      <c r="A11" s="94"/>
      <c r="B11" s="98"/>
      <c r="C11" s="99"/>
      <c r="D11" s="99"/>
      <c r="E11" s="99"/>
      <c r="F11" s="100"/>
      <c r="G11" s="16" t="s">
        <v>116</v>
      </c>
      <c r="H11" s="17" t="s">
        <v>15</v>
      </c>
      <c r="I11" s="118"/>
      <c r="J11" s="31"/>
    </row>
    <row r="12" spans="1:10" x14ac:dyDescent="0.35">
      <c r="A12" s="94"/>
      <c r="B12" s="98"/>
      <c r="C12" s="99"/>
      <c r="D12" s="99"/>
      <c r="E12" s="99"/>
      <c r="F12" s="100"/>
      <c r="G12" s="16" t="s">
        <v>117</v>
      </c>
      <c r="H12" s="17" t="s">
        <v>15</v>
      </c>
      <c r="I12" s="118"/>
      <c r="J12" s="31"/>
    </row>
    <row r="13" spans="1:10" x14ac:dyDescent="0.35">
      <c r="A13" s="94"/>
      <c r="B13" s="98"/>
      <c r="C13" s="99"/>
      <c r="D13" s="99"/>
      <c r="E13" s="99"/>
      <c r="F13" s="100"/>
      <c r="G13" s="16" t="s">
        <v>118</v>
      </c>
      <c r="H13" s="17" t="s">
        <v>15</v>
      </c>
      <c r="I13" s="118"/>
      <c r="J13" s="31"/>
    </row>
    <row r="14" spans="1:10" x14ac:dyDescent="0.35">
      <c r="A14" s="94"/>
      <c r="B14" s="98"/>
      <c r="C14" s="99"/>
      <c r="D14" s="99"/>
      <c r="E14" s="99"/>
      <c r="F14" s="100"/>
      <c r="G14" s="16" t="s">
        <v>119</v>
      </c>
      <c r="H14" s="17" t="s">
        <v>15</v>
      </c>
      <c r="I14" s="118"/>
      <c r="J14" s="31"/>
    </row>
    <row r="15" spans="1:10" x14ac:dyDescent="0.35">
      <c r="A15" s="94"/>
      <c r="B15" s="98"/>
      <c r="C15" s="99"/>
      <c r="D15" s="99"/>
      <c r="E15" s="99"/>
      <c r="F15" s="100"/>
      <c r="G15" s="16" t="s">
        <v>120</v>
      </c>
      <c r="H15" s="17" t="s">
        <v>15</v>
      </c>
      <c r="I15" s="118"/>
      <c r="J15" s="31"/>
    </row>
    <row r="16" spans="1:10" x14ac:dyDescent="0.35">
      <c r="A16" s="94"/>
      <c r="B16" s="98"/>
      <c r="C16" s="99"/>
      <c r="D16" s="99"/>
      <c r="E16" s="99"/>
      <c r="F16" s="100"/>
      <c r="G16" s="16" t="s">
        <v>121</v>
      </c>
      <c r="H16" s="17" t="s">
        <v>15</v>
      </c>
      <c r="I16" s="118"/>
      <c r="J16" s="31"/>
    </row>
    <row r="17" spans="1:10" x14ac:dyDescent="0.35">
      <c r="A17" s="94"/>
      <c r="B17" s="98"/>
      <c r="C17" s="99"/>
      <c r="D17" s="99"/>
      <c r="E17" s="99"/>
      <c r="F17" s="100"/>
      <c r="G17" s="16" t="s">
        <v>122</v>
      </c>
      <c r="H17" s="17" t="s">
        <v>15</v>
      </c>
      <c r="I17" s="118"/>
      <c r="J17" s="31"/>
    </row>
    <row r="18" spans="1:10" x14ac:dyDescent="0.35">
      <c r="A18" s="94"/>
      <c r="B18" s="98"/>
      <c r="C18" s="99"/>
      <c r="D18" s="99"/>
      <c r="E18" s="99"/>
      <c r="F18" s="100"/>
      <c r="G18" s="16" t="s">
        <v>34</v>
      </c>
      <c r="H18" s="17" t="s">
        <v>15</v>
      </c>
      <c r="I18" s="118"/>
      <c r="J18" s="31"/>
    </row>
    <row r="19" spans="1:10" x14ac:dyDescent="0.35">
      <c r="A19" s="94"/>
      <c r="B19" s="101"/>
      <c r="C19" s="102"/>
      <c r="D19" s="102"/>
      <c r="E19" s="102"/>
      <c r="F19" s="103"/>
      <c r="G19" s="16" t="s">
        <v>123</v>
      </c>
      <c r="H19" s="17" t="s">
        <v>15</v>
      </c>
      <c r="I19" s="140"/>
      <c r="J19" s="31"/>
    </row>
    <row r="20" spans="1:10" ht="13.75" customHeight="1" x14ac:dyDescent="0.35">
      <c r="A20" s="94">
        <v>32</v>
      </c>
      <c r="B20" s="95" t="s">
        <v>124</v>
      </c>
      <c r="C20" s="96"/>
      <c r="D20" s="96"/>
      <c r="E20" s="96"/>
      <c r="F20" s="97"/>
      <c r="G20" s="16" t="s">
        <v>125</v>
      </c>
      <c r="H20" s="17" t="s">
        <v>15</v>
      </c>
      <c r="I20" s="117">
        <f>IF(AND(H20="Yes",H21="Yes",H22="Yes",H23="Yes"),5,IF(H26="Yes",0,2.5))</f>
        <v>2.5</v>
      </c>
      <c r="J20" s="9"/>
    </row>
    <row r="21" spans="1:10" x14ac:dyDescent="0.35">
      <c r="A21" s="94"/>
      <c r="B21" s="98"/>
      <c r="C21" s="99"/>
      <c r="D21" s="99"/>
      <c r="E21" s="99"/>
      <c r="F21" s="100"/>
      <c r="G21" s="16" t="s">
        <v>126</v>
      </c>
      <c r="H21" s="17" t="s">
        <v>15</v>
      </c>
      <c r="I21" s="118"/>
      <c r="J21" s="9"/>
    </row>
    <row r="22" spans="1:10" x14ac:dyDescent="0.35">
      <c r="A22" s="94"/>
      <c r="B22" s="98"/>
      <c r="C22" s="99"/>
      <c r="D22" s="99"/>
      <c r="E22" s="99"/>
      <c r="F22" s="100"/>
      <c r="G22" s="16" t="s">
        <v>127</v>
      </c>
      <c r="H22" s="17" t="s">
        <v>15</v>
      </c>
      <c r="I22" s="118"/>
      <c r="J22" s="9"/>
    </row>
    <row r="23" spans="1:10" ht="28" x14ac:dyDescent="0.35">
      <c r="A23" s="94"/>
      <c r="B23" s="98"/>
      <c r="C23" s="99"/>
      <c r="D23" s="99"/>
      <c r="E23" s="99"/>
      <c r="F23" s="100"/>
      <c r="G23" s="16" t="s">
        <v>128</v>
      </c>
      <c r="H23" s="17" t="s">
        <v>15</v>
      </c>
      <c r="I23" s="118"/>
      <c r="J23" s="9"/>
    </row>
    <row r="24" spans="1:10" x14ac:dyDescent="0.35">
      <c r="A24" s="94"/>
      <c r="B24" s="98"/>
      <c r="C24" s="99"/>
      <c r="D24" s="99"/>
      <c r="E24" s="99"/>
      <c r="F24" s="100"/>
      <c r="G24" s="16" t="s">
        <v>129</v>
      </c>
      <c r="H24" s="17" t="s">
        <v>15</v>
      </c>
      <c r="I24" s="118"/>
      <c r="J24" s="9"/>
    </row>
    <row r="25" spans="1:10" x14ac:dyDescent="0.35">
      <c r="A25" s="94"/>
      <c r="B25" s="98"/>
      <c r="C25" s="99"/>
      <c r="D25" s="99"/>
      <c r="E25" s="99"/>
      <c r="F25" s="100"/>
      <c r="G25" s="16" t="s">
        <v>34</v>
      </c>
      <c r="H25" s="17" t="s">
        <v>15</v>
      </c>
      <c r="I25" s="118"/>
      <c r="J25" s="9"/>
    </row>
    <row r="26" spans="1:10" x14ac:dyDescent="0.35">
      <c r="A26" s="94"/>
      <c r="B26" s="101"/>
      <c r="C26" s="102"/>
      <c r="D26" s="102"/>
      <c r="E26" s="102"/>
      <c r="F26" s="103"/>
      <c r="G26" s="16" t="s">
        <v>36</v>
      </c>
      <c r="H26" s="17" t="s">
        <v>15</v>
      </c>
      <c r="I26" s="118"/>
      <c r="J26" s="9"/>
    </row>
    <row r="27" spans="1:10" x14ac:dyDescent="0.35">
      <c r="A27" s="67">
        <v>33</v>
      </c>
      <c r="B27" s="91" t="s">
        <v>130</v>
      </c>
      <c r="C27" s="92"/>
      <c r="D27" s="92"/>
      <c r="E27" s="92"/>
      <c r="F27" s="92"/>
      <c r="G27" s="93"/>
      <c r="H27" s="24" t="s">
        <v>15</v>
      </c>
      <c r="I27" s="10">
        <f t="shared" ref="I27:I28" si="0">IF(H27="","",(IF(H27="yes",5,IF(H27="Partially implemented",2.5,0))))</f>
        <v>0</v>
      </c>
      <c r="J27" s="7"/>
    </row>
    <row r="28" spans="1:10" x14ac:dyDescent="0.35">
      <c r="A28" s="67">
        <v>34</v>
      </c>
      <c r="B28" s="91" t="s">
        <v>131</v>
      </c>
      <c r="C28" s="92"/>
      <c r="D28" s="92"/>
      <c r="E28" s="92"/>
      <c r="F28" s="92"/>
      <c r="G28" s="93"/>
      <c r="H28" s="24" t="s">
        <v>15</v>
      </c>
      <c r="I28" s="10">
        <f t="shared" si="0"/>
        <v>0</v>
      </c>
      <c r="J28" s="7"/>
    </row>
    <row r="29" spans="1:10" s="11" customFormat="1" ht="126.75" customHeight="1" x14ac:dyDescent="0.35">
      <c r="A29" s="142">
        <v>35</v>
      </c>
      <c r="B29" s="144" t="s">
        <v>254</v>
      </c>
      <c r="C29" s="144"/>
      <c r="D29" s="144"/>
      <c r="E29" s="144"/>
      <c r="F29" s="71" t="s">
        <v>267</v>
      </c>
      <c r="G29" s="144" t="s">
        <v>268</v>
      </c>
      <c r="H29" s="144"/>
      <c r="I29" s="117">
        <f>IF((COUNTIF(F30:F47, "Yes"))&gt;8, 5, IF((COUNTIF(F30:F47, "Yes"))&gt;0, 2.5, 0))</f>
        <v>0</v>
      </c>
      <c r="J29" s="9"/>
    </row>
    <row r="30" spans="1:10" s="11" customFormat="1" ht="35.25" customHeight="1" x14ac:dyDescent="0.35">
      <c r="A30" s="143"/>
      <c r="B30" s="145" t="s">
        <v>132</v>
      </c>
      <c r="C30" s="146"/>
      <c r="D30" s="146"/>
      <c r="E30" s="147"/>
      <c r="F30" s="17" t="s">
        <v>15</v>
      </c>
      <c r="G30" s="138" t="s">
        <v>15</v>
      </c>
      <c r="H30" s="139"/>
      <c r="I30" s="118"/>
      <c r="J30" s="14"/>
    </row>
    <row r="31" spans="1:10" s="11" customFormat="1" ht="33" customHeight="1" x14ac:dyDescent="0.35">
      <c r="A31" s="143"/>
      <c r="B31" s="137" t="s">
        <v>133</v>
      </c>
      <c r="C31" s="137"/>
      <c r="D31" s="137"/>
      <c r="E31" s="137"/>
      <c r="F31" s="17" t="s">
        <v>15</v>
      </c>
      <c r="G31" s="138" t="s">
        <v>15</v>
      </c>
      <c r="H31" s="139"/>
      <c r="I31" s="118"/>
      <c r="J31" s="14"/>
    </row>
    <row r="32" spans="1:10" s="11" customFormat="1" x14ac:dyDescent="0.35">
      <c r="A32" s="143"/>
      <c r="B32" s="137" t="s">
        <v>134</v>
      </c>
      <c r="C32" s="137"/>
      <c r="D32" s="137"/>
      <c r="E32" s="137"/>
      <c r="F32" s="17" t="s">
        <v>15</v>
      </c>
      <c r="G32" s="138" t="s">
        <v>15</v>
      </c>
      <c r="H32" s="139"/>
      <c r="I32" s="118"/>
      <c r="J32" s="14"/>
    </row>
    <row r="33" spans="1:10" s="11" customFormat="1" x14ac:dyDescent="0.35">
      <c r="A33" s="143"/>
      <c r="B33" s="137" t="s">
        <v>135</v>
      </c>
      <c r="C33" s="137"/>
      <c r="D33" s="137"/>
      <c r="E33" s="137"/>
      <c r="F33" s="17" t="s">
        <v>15</v>
      </c>
      <c r="G33" s="138" t="s">
        <v>15</v>
      </c>
      <c r="H33" s="139"/>
      <c r="I33" s="118"/>
      <c r="J33" s="14"/>
    </row>
    <row r="34" spans="1:10" s="11" customFormat="1" ht="36" customHeight="1" x14ac:dyDescent="0.35">
      <c r="A34" s="143"/>
      <c r="B34" s="137" t="s">
        <v>136</v>
      </c>
      <c r="C34" s="137"/>
      <c r="D34" s="137"/>
      <c r="E34" s="137"/>
      <c r="F34" s="17" t="s">
        <v>15</v>
      </c>
      <c r="G34" s="138" t="s">
        <v>15</v>
      </c>
      <c r="H34" s="139"/>
      <c r="I34" s="118"/>
      <c r="J34" s="14"/>
    </row>
    <row r="35" spans="1:10" s="11" customFormat="1" ht="38.25" customHeight="1" x14ac:dyDescent="0.35">
      <c r="A35" s="143"/>
      <c r="B35" s="137" t="s">
        <v>137</v>
      </c>
      <c r="C35" s="137"/>
      <c r="D35" s="137"/>
      <c r="E35" s="137"/>
      <c r="F35" s="17" t="s">
        <v>15</v>
      </c>
      <c r="G35" s="138" t="s">
        <v>15</v>
      </c>
      <c r="H35" s="139"/>
      <c r="I35" s="118"/>
      <c r="J35" s="14"/>
    </row>
    <row r="36" spans="1:10" s="11" customFormat="1" ht="33.75" customHeight="1" x14ac:dyDescent="0.35">
      <c r="A36" s="143"/>
      <c r="B36" s="137" t="s">
        <v>138</v>
      </c>
      <c r="C36" s="137"/>
      <c r="D36" s="137"/>
      <c r="E36" s="137"/>
      <c r="F36" s="17" t="s">
        <v>15</v>
      </c>
      <c r="G36" s="138" t="s">
        <v>15</v>
      </c>
      <c r="H36" s="139"/>
      <c r="I36" s="118"/>
      <c r="J36" s="14"/>
    </row>
    <row r="37" spans="1:10" s="11" customFormat="1" ht="34.5" customHeight="1" x14ac:dyDescent="0.35">
      <c r="A37" s="143"/>
      <c r="B37" s="137" t="s">
        <v>139</v>
      </c>
      <c r="C37" s="137"/>
      <c r="D37" s="137"/>
      <c r="E37" s="137"/>
      <c r="F37" s="17" t="s">
        <v>15</v>
      </c>
      <c r="G37" s="138" t="s">
        <v>15</v>
      </c>
      <c r="H37" s="139"/>
      <c r="I37" s="118"/>
      <c r="J37" s="14"/>
    </row>
    <row r="38" spans="1:10" s="11" customFormat="1" ht="33.75" customHeight="1" x14ac:dyDescent="0.35">
      <c r="A38" s="143"/>
      <c r="B38" s="137" t="s">
        <v>140</v>
      </c>
      <c r="C38" s="137"/>
      <c r="D38" s="137"/>
      <c r="E38" s="137"/>
      <c r="F38" s="17" t="s">
        <v>15</v>
      </c>
      <c r="G38" s="138" t="s">
        <v>15</v>
      </c>
      <c r="H38" s="139"/>
      <c r="I38" s="118"/>
      <c r="J38" s="14"/>
    </row>
    <row r="39" spans="1:10" s="11" customFormat="1" ht="18" customHeight="1" x14ac:dyDescent="0.35">
      <c r="A39" s="143"/>
      <c r="B39" s="137" t="s">
        <v>141</v>
      </c>
      <c r="C39" s="137"/>
      <c r="D39" s="137"/>
      <c r="E39" s="137"/>
      <c r="F39" s="17" t="s">
        <v>15</v>
      </c>
      <c r="G39" s="138" t="s">
        <v>15</v>
      </c>
      <c r="H39" s="139"/>
      <c r="I39" s="118"/>
      <c r="J39" s="14"/>
    </row>
    <row r="40" spans="1:10" s="11" customFormat="1" ht="14.5" customHeight="1" x14ac:dyDescent="0.35">
      <c r="A40" s="143"/>
      <c r="B40" s="137" t="s">
        <v>142</v>
      </c>
      <c r="C40" s="137"/>
      <c r="D40" s="137"/>
      <c r="E40" s="137"/>
      <c r="F40" s="17" t="s">
        <v>15</v>
      </c>
      <c r="G40" s="138" t="s">
        <v>15</v>
      </c>
      <c r="H40" s="139"/>
      <c r="I40" s="118"/>
      <c r="J40" s="14"/>
    </row>
    <row r="41" spans="1:10" s="11" customFormat="1" ht="16.5" customHeight="1" x14ac:dyDescent="0.35">
      <c r="A41" s="143"/>
      <c r="B41" s="137" t="s">
        <v>143</v>
      </c>
      <c r="C41" s="137"/>
      <c r="D41" s="137"/>
      <c r="E41" s="137"/>
      <c r="F41" s="17" t="s">
        <v>15</v>
      </c>
      <c r="G41" s="138" t="s">
        <v>15</v>
      </c>
      <c r="H41" s="139"/>
      <c r="I41" s="118"/>
      <c r="J41" s="14"/>
    </row>
    <row r="42" spans="1:10" s="11" customFormat="1" ht="21" customHeight="1" x14ac:dyDescent="0.35">
      <c r="A42" s="143"/>
      <c r="B42" s="115" t="s">
        <v>144</v>
      </c>
      <c r="C42" s="141"/>
      <c r="D42" s="141"/>
      <c r="E42" s="116"/>
      <c r="F42" s="17" t="s">
        <v>15</v>
      </c>
      <c r="G42" s="138" t="s">
        <v>15</v>
      </c>
      <c r="H42" s="139"/>
      <c r="I42" s="118"/>
      <c r="J42" s="15"/>
    </row>
    <row r="43" spans="1:10" s="11" customFormat="1" ht="21.75" customHeight="1" x14ac:dyDescent="0.35">
      <c r="A43" s="143"/>
      <c r="B43" s="137" t="s">
        <v>145</v>
      </c>
      <c r="C43" s="137"/>
      <c r="D43" s="137"/>
      <c r="E43" s="137"/>
      <c r="F43" s="17" t="s">
        <v>15</v>
      </c>
      <c r="G43" s="138" t="s">
        <v>15</v>
      </c>
      <c r="H43" s="139"/>
      <c r="I43" s="118"/>
      <c r="J43" s="14"/>
    </row>
    <row r="44" spans="1:10" s="11" customFormat="1" x14ac:dyDescent="0.35">
      <c r="A44" s="143"/>
      <c r="B44" s="137" t="s">
        <v>146</v>
      </c>
      <c r="C44" s="137"/>
      <c r="D44" s="137"/>
      <c r="E44" s="137"/>
      <c r="F44" s="17" t="s">
        <v>15</v>
      </c>
      <c r="G44" s="138" t="s">
        <v>15</v>
      </c>
      <c r="H44" s="139"/>
      <c r="I44" s="118"/>
      <c r="J44" s="14"/>
    </row>
    <row r="45" spans="1:10" s="11" customFormat="1" ht="18.75" customHeight="1" x14ac:dyDescent="0.35">
      <c r="A45" s="143"/>
      <c r="B45" s="137" t="s">
        <v>147</v>
      </c>
      <c r="C45" s="137"/>
      <c r="D45" s="137"/>
      <c r="E45" s="137"/>
      <c r="F45" s="17" t="s">
        <v>15</v>
      </c>
      <c r="G45" s="138" t="s">
        <v>15</v>
      </c>
      <c r="H45" s="139"/>
      <c r="I45" s="118"/>
      <c r="J45" s="14"/>
    </row>
    <row r="46" spans="1:10" s="11" customFormat="1" ht="16.5" customHeight="1" x14ac:dyDescent="0.35">
      <c r="A46" s="143"/>
      <c r="B46" s="137" t="s">
        <v>148</v>
      </c>
      <c r="C46" s="137"/>
      <c r="D46" s="137"/>
      <c r="E46" s="137"/>
      <c r="F46" s="17" t="s">
        <v>15</v>
      </c>
      <c r="G46" s="138" t="s">
        <v>15</v>
      </c>
      <c r="H46" s="139"/>
      <c r="I46" s="118"/>
      <c r="J46" s="14"/>
    </row>
    <row r="47" spans="1:10" s="11" customFormat="1" x14ac:dyDescent="0.35">
      <c r="A47" s="143"/>
      <c r="B47" s="137" t="s">
        <v>149</v>
      </c>
      <c r="C47" s="137"/>
      <c r="D47" s="137"/>
      <c r="E47" s="137"/>
      <c r="F47" s="17" t="s">
        <v>15</v>
      </c>
      <c r="G47" s="138" t="s">
        <v>15</v>
      </c>
      <c r="H47" s="139"/>
      <c r="I47" s="140"/>
      <c r="J47" s="14"/>
    </row>
    <row r="48" spans="1:10" x14ac:dyDescent="0.35">
      <c r="A48" s="23">
        <v>36</v>
      </c>
      <c r="B48" s="91" t="s">
        <v>150</v>
      </c>
      <c r="C48" s="92"/>
      <c r="D48" s="92"/>
      <c r="E48" s="92"/>
      <c r="F48" s="92"/>
      <c r="G48" s="93"/>
      <c r="H48" s="24" t="s">
        <v>15</v>
      </c>
      <c r="I48" s="10">
        <f t="shared" ref="I48" si="1">IF(H48="","",(IF(H48="yes",5,IF(H48="Partially implemented",2.5,0))))</f>
        <v>0</v>
      </c>
      <c r="J48" s="7"/>
    </row>
    <row r="49" spans="1:10" s="20" customFormat="1" ht="18" customHeight="1" x14ac:dyDescent="0.35">
      <c r="A49" s="107">
        <v>37</v>
      </c>
      <c r="B49" s="95" t="s">
        <v>151</v>
      </c>
      <c r="C49" s="96"/>
      <c r="D49" s="96"/>
      <c r="E49" s="96"/>
      <c r="F49" s="97"/>
      <c r="G49" s="16" t="s">
        <v>152</v>
      </c>
      <c r="H49" s="17" t="s">
        <v>15</v>
      </c>
      <c r="I49" s="104">
        <f>IF((COUNTIF(H49:H56, "Yes"))&gt;1, 5, IF((COUNTIF(H49:H56, "Yes"))&gt;0, 2.5, 0))</f>
        <v>0</v>
      </c>
      <c r="J49" s="19"/>
    </row>
    <row r="50" spans="1:10" s="20" customFormat="1" ht="24.75" customHeight="1" x14ac:dyDescent="0.35">
      <c r="A50" s="108"/>
      <c r="B50" s="98"/>
      <c r="C50" s="99"/>
      <c r="D50" s="99"/>
      <c r="E50" s="99"/>
      <c r="F50" s="100"/>
      <c r="G50" s="16" t="s">
        <v>153</v>
      </c>
      <c r="H50" s="17" t="s">
        <v>15</v>
      </c>
      <c r="I50" s="105"/>
      <c r="J50" s="19"/>
    </row>
    <row r="51" spans="1:10" s="20" customFormat="1" x14ac:dyDescent="0.35">
      <c r="A51" s="108"/>
      <c r="B51" s="98"/>
      <c r="C51" s="99"/>
      <c r="D51" s="99"/>
      <c r="E51" s="99"/>
      <c r="F51" s="100"/>
      <c r="G51" s="16" t="s">
        <v>154</v>
      </c>
      <c r="H51" s="17" t="s">
        <v>15</v>
      </c>
      <c r="I51" s="105"/>
      <c r="J51" s="19"/>
    </row>
    <row r="52" spans="1:10" s="20" customFormat="1" ht="28" x14ac:dyDescent="0.35">
      <c r="A52" s="108"/>
      <c r="B52" s="98"/>
      <c r="C52" s="99"/>
      <c r="D52" s="99"/>
      <c r="E52" s="99"/>
      <c r="F52" s="100"/>
      <c r="G52" s="16" t="s">
        <v>92</v>
      </c>
      <c r="H52" s="17" t="s">
        <v>15</v>
      </c>
      <c r="I52" s="105"/>
      <c r="J52" s="19"/>
    </row>
    <row r="53" spans="1:10" s="20" customFormat="1" x14ac:dyDescent="0.35">
      <c r="A53" s="108"/>
      <c r="B53" s="98"/>
      <c r="C53" s="99"/>
      <c r="D53" s="99"/>
      <c r="E53" s="99"/>
      <c r="F53" s="100"/>
      <c r="G53" s="16" t="s">
        <v>155</v>
      </c>
      <c r="H53" s="17" t="s">
        <v>15</v>
      </c>
      <c r="I53" s="105"/>
      <c r="J53" s="19"/>
    </row>
    <row r="54" spans="1:10" s="20" customFormat="1" x14ac:dyDescent="0.35">
      <c r="A54" s="108"/>
      <c r="B54" s="98"/>
      <c r="C54" s="99"/>
      <c r="D54" s="99"/>
      <c r="E54" s="99"/>
      <c r="F54" s="100"/>
      <c r="G54" s="16" t="s">
        <v>156</v>
      </c>
      <c r="H54" s="17" t="s">
        <v>15</v>
      </c>
      <c r="I54" s="105"/>
      <c r="J54" s="19"/>
    </row>
    <row r="55" spans="1:10" s="20" customFormat="1" ht="28" x14ac:dyDescent="0.35">
      <c r="A55" s="108"/>
      <c r="B55" s="98"/>
      <c r="C55" s="99"/>
      <c r="D55" s="99"/>
      <c r="E55" s="99"/>
      <c r="F55" s="100"/>
      <c r="G55" s="16" t="s">
        <v>157</v>
      </c>
      <c r="H55" s="17" t="s">
        <v>15</v>
      </c>
      <c r="I55" s="105"/>
      <c r="J55" s="19"/>
    </row>
    <row r="56" spans="1:10" s="20" customFormat="1" x14ac:dyDescent="0.35">
      <c r="A56" s="108"/>
      <c r="B56" s="98"/>
      <c r="C56" s="99"/>
      <c r="D56" s="99"/>
      <c r="E56" s="99"/>
      <c r="F56" s="100"/>
      <c r="G56" s="16" t="s">
        <v>34</v>
      </c>
      <c r="H56" s="17" t="s">
        <v>15</v>
      </c>
      <c r="I56" s="105"/>
      <c r="J56" s="19"/>
    </row>
    <row r="57" spans="1:10" s="20" customFormat="1" ht="28" x14ac:dyDescent="0.35">
      <c r="A57" s="108"/>
      <c r="B57" s="101"/>
      <c r="C57" s="102"/>
      <c r="D57" s="102"/>
      <c r="E57" s="102"/>
      <c r="F57" s="103"/>
      <c r="G57" s="16" t="s">
        <v>158</v>
      </c>
      <c r="H57" s="17" t="s">
        <v>15</v>
      </c>
      <c r="I57" s="106"/>
      <c r="J57" s="19"/>
    </row>
    <row r="58" spans="1:10" s="20" customFormat="1" ht="20.25" customHeight="1" x14ac:dyDescent="0.35">
      <c r="A58" s="107">
        <v>38</v>
      </c>
      <c r="B58" s="95" t="s">
        <v>159</v>
      </c>
      <c r="C58" s="96"/>
      <c r="D58" s="96"/>
      <c r="E58" s="96"/>
      <c r="F58" s="97"/>
      <c r="G58" s="16" t="s">
        <v>160</v>
      </c>
      <c r="H58" s="17" t="s">
        <v>15</v>
      </c>
      <c r="I58" s="104">
        <f>IF((COUNTIF(H58:H61, "Yes"))&gt;1, 5, IF((COUNTIF(H58:H61, "Yes"))&gt;0, 2.5, 0))</f>
        <v>0</v>
      </c>
      <c r="J58" s="19"/>
    </row>
    <row r="59" spans="1:10" s="20" customFormat="1" x14ac:dyDescent="0.35">
      <c r="A59" s="108"/>
      <c r="B59" s="98"/>
      <c r="C59" s="99"/>
      <c r="D59" s="99"/>
      <c r="E59" s="99"/>
      <c r="F59" s="100"/>
      <c r="G59" s="16" t="s">
        <v>161</v>
      </c>
      <c r="H59" s="17" t="s">
        <v>15</v>
      </c>
      <c r="I59" s="105"/>
      <c r="J59" s="19"/>
    </row>
    <row r="60" spans="1:10" s="20" customFormat="1" x14ac:dyDescent="0.35">
      <c r="A60" s="108"/>
      <c r="B60" s="98"/>
      <c r="C60" s="99"/>
      <c r="D60" s="99"/>
      <c r="E60" s="99"/>
      <c r="F60" s="100"/>
      <c r="G60" s="16" t="s">
        <v>162</v>
      </c>
      <c r="H60" s="17" t="s">
        <v>15</v>
      </c>
      <c r="I60" s="105"/>
      <c r="J60" s="19"/>
    </row>
    <row r="61" spans="1:10" s="20" customFormat="1" x14ac:dyDescent="0.35">
      <c r="A61" s="108"/>
      <c r="B61" s="98"/>
      <c r="C61" s="99"/>
      <c r="D61" s="99"/>
      <c r="E61" s="99"/>
      <c r="F61" s="100"/>
      <c r="G61" s="16" t="s">
        <v>34</v>
      </c>
      <c r="H61" s="17" t="s">
        <v>15</v>
      </c>
      <c r="I61" s="105"/>
      <c r="J61" s="19"/>
    </row>
    <row r="62" spans="1:10" s="20" customFormat="1" ht="28" x14ac:dyDescent="0.35">
      <c r="A62" s="108"/>
      <c r="B62" s="101"/>
      <c r="C62" s="102"/>
      <c r="D62" s="102"/>
      <c r="E62" s="102"/>
      <c r="F62" s="103"/>
      <c r="G62" s="16" t="s">
        <v>158</v>
      </c>
      <c r="H62" s="17" t="s">
        <v>15</v>
      </c>
      <c r="I62" s="106"/>
      <c r="J62" s="19"/>
    </row>
    <row r="63" spans="1:10" ht="21.75" customHeight="1" x14ac:dyDescent="0.35">
      <c r="A63" s="67">
        <v>39</v>
      </c>
      <c r="B63" s="91" t="s">
        <v>163</v>
      </c>
      <c r="C63" s="92"/>
      <c r="D63" s="92"/>
      <c r="E63" s="92"/>
      <c r="F63" s="92"/>
      <c r="G63" s="93"/>
      <c r="H63" s="24" t="s">
        <v>15</v>
      </c>
      <c r="I63" s="10">
        <f t="shared" ref="I63:I66" si="2">IF(H63="","",(IF(H63="yes",5,IF(H63="Partially implemented",2.5,0))))</f>
        <v>0</v>
      </c>
      <c r="J63" s="7"/>
    </row>
    <row r="64" spans="1:10" ht="19.5" customHeight="1" x14ac:dyDescent="0.35">
      <c r="A64" s="67">
        <v>40</v>
      </c>
      <c r="B64" s="91" t="s">
        <v>164</v>
      </c>
      <c r="C64" s="92"/>
      <c r="D64" s="92"/>
      <c r="E64" s="92"/>
      <c r="F64" s="92"/>
      <c r="G64" s="93"/>
      <c r="H64" s="24" t="s">
        <v>15</v>
      </c>
      <c r="I64" s="10">
        <f t="shared" si="2"/>
        <v>0</v>
      </c>
      <c r="J64" s="7"/>
    </row>
    <row r="65" spans="1:10" x14ac:dyDescent="0.35">
      <c r="A65" s="23">
        <v>41</v>
      </c>
      <c r="B65" s="91" t="s">
        <v>165</v>
      </c>
      <c r="C65" s="92"/>
      <c r="D65" s="92"/>
      <c r="E65" s="92"/>
      <c r="F65" s="92"/>
      <c r="G65" s="93"/>
      <c r="H65" s="24" t="s">
        <v>15</v>
      </c>
      <c r="I65" s="10">
        <f t="shared" si="2"/>
        <v>0</v>
      </c>
      <c r="J65" s="7"/>
    </row>
    <row r="66" spans="1:10" x14ac:dyDescent="0.35">
      <c r="A66" s="23">
        <v>42</v>
      </c>
      <c r="B66" s="91" t="s">
        <v>166</v>
      </c>
      <c r="C66" s="92"/>
      <c r="D66" s="92"/>
      <c r="E66" s="92"/>
      <c r="F66" s="92"/>
      <c r="G66" s="93"/>
      <c r="H66" s="24" t="s">
        <v>15</v>
      </c>
      <c r="I66" s="10">
        <f t="shared" si="2"/>
        <v>0</v>
      </c>
      <c r="J66" s="7"/>
    </row>
    <row r="67" spans="1:10" x14ac:dyDescent="0.35">
      <c r="A67" s="94">
        <v>43</v>
      </c>
      <c r="B67" s="95" t="s">
        <v>167</v>
      </c>
      <c r="C67" s="96"/>
      <c r="D67" s="96"/>
      <c r="E67" s="96"/>
      <c r="F67" s="97"/>
      <c r="G67" s="16" t="s">
        <v>168</v>
      </c>
      <c r="H67" s="17" t="s">
        <v>15</v>
      </c>
      <c r="I67" s="117">
        <f>IF((COUNTIF(H67:H71, "Yes"))&gt;1, 5, IF((COUNTIF(H67:H71, "Yes"))&gt;0, 2.5, 0))</f>
        <v>0</v>
      </c>
      <c r="J67" s="9"/>
    </row>
    <row r="68" spans="1:10" ht="28" x14ac:dyDescent="0.35">
      <c r="A68" s="94"/>
      <c r="B68" s="98"/>
      <c r="C68" s="99"/>
      <c r="D68" s="99"/>
      <c r="E68" s="99"/>
      <c r="F68" s="100"/>
      <c r="G68" s="16" t="s">
        <v>169</v>
      </c>
      <c r="H68" s="17" t="s">
        <v>15</v>
      </c>
      <c r="I68" s="118"/>
      <c r="J68" s="9"/>
    </row>
    <row r="69" spans="1:10" x14ac:dyDescent="0.35">
      <c r="A69" s="94"/>
      <c r="B69" s="98"/>
      <c r="C69" s="99"/>
      <c r="D69" s="99"/>
      <c r="E69" s="99"/>
      <c r="F69" s="100"/>
      <c r="G69" s="16" t="s">
        <v>170</v>
      </c>
      <c r="H69" s="17" t="s">
        <v>15</v>
      </c>
      <c r="I69" s="118"/>
      <c r="J69" s="9"/>
    </row>
    <row r="70" spans="1:10" x14ac:dyDescent="0.35">
      <c r="A70" s="94"/>
      <c r="B70" s="98"/>
      <c r="C70" s="99"/>
      <c r="D70" s="99"/>
      <c r="E70" s="99"/>
      <c r="F70" s="100"/>
      <c r="G70" s="16" t="s">
        <v>171</v>
      </c>
      <c r="H70" s="17" t="s">
        <v>15</v>
      </c>
      <c r="I70" s="118"/>
      <c r="J70" s="9"/>
    </row>
    <row r="71" spans="1:10" x14ac:dyDescent="0.35">
      <c r="A71" s="94"/>
      <c r="B71" s="98"/>
      <c r="C71" s="99"/>
      <c r="D71" s="99"/>
      <c r="E71" s="99"/>
      <c r="F71" s="100"/>
      <c r="G71" s="16" t="s">
        <v>34</v>
      </c>
      <c r="H71" s="17" t="s">
        <v>15</v>
      </c>
      <c r="I71" s="118"/>
      <c r="J71" s="9"/>
    </row>
    <row r="72" spans="1:10" x14ac:dyDescent="0.35">
      <c r="A72" s="94"/>
      <c r="B72" s="101"/>
      <c r="C72" s="102"/>
      <c r="D72" s="102"/>
      <c r="E72" s="102"/>
      <c r="F72" s="103"/>
      <c r="G72" s="16" t="s">
        <v>36</v>
      </c>
      <c r="H72" s="17" t="s">
        <v>15</v>
      </c>
      <c r="I72" s="118"/>
      <c r="J72" s="9"/>
    </row>
    <row r="73" spans="1:10" x14ac:dyDescent="0.35">
      <c r="A73" s="23">
        <v>44</v>
      </c>
      <c r="B73" s="91" t="s">
        <v>172</v>
      </c>
      <c r="C73" s="92"/>
      <c r="D73" s="92"/>
      <c r="E73" s="92"/>
      <c r="F73" s="92"/>
      <c r="G73" s="93"/>
      <c r="H73" s="24" t="s">
        <v>15</v>
      </c>
      <c r="I73" s="10">
        <f t="shared" ref="I73:I80" si="3">IF(H73="","",(IF(H73="yes",5,IF(H73="Partially implemented",2.5,0))))</f>
        <v>0</v>
      </c>
      <c r="J73" s="7"/>
    </row>
    <row r="74" spans="1:10" x14ac:dyDescent="0.35">
      <c r="A74" s="23">
        <v>45</v>
      </c>
      <c r="B74" s="91" t="s">
        <v>173</v>
      </c>
      <c r="C74" s="92"/>
      <c r="D74" s="92"/>
      <c r="E74" s="92"/>
      <c r="F74" s="92"/>
      <c r="G74" s="93"/>
      <c r="H74" s="24" t="s">
        <v>15</v>
      </c>
      <c r="I74" s="10">
        <f t="shared" si="3"/>
        <v>0</v>
      </c>
      <c r="J74" s="7"/>
    </row>
    <row r="75" spans="1:10" x14ac:dyDescent="0.35">
      <c r="A75" s="23">
        <v>46</v>
      </c>
      <c r="B75" s="91" t="s">
        <v>174</v>
      </c>
      <c r="C75" s="92"/>
      <c r="D75" s="92"/>
      <c r="E75" s="92"/>
      <c r="F75" s="92"/>
      <c r="G75" s="93"/>
      <c r="H75" s="24" t="s">
        <v>15</v>
      </c>
      <c r="I75" s="10">
        <f t="shared" si="3"/>
        <v>0</v>
      </c>
      <c r="J75" s="7"/>
    </row>
    <row r="76" spans="1:10" x14ac:dyDescent="0.35">
      <c r="A76" s="23">
        <v>47</v>
      </c>
      <c r="B76" s="91" t="s">
        <v>175</v>
      </c>
      <c r="C76" s="92"/>
      <c r="D76" s="92"/>
      <c r="E76" s="92"/>
      <c r="F76" s="92"/>
      <c r="G76" s="93"/>
      <c r="H76" s="24" t="s">
        <v>15</v>
      </c>
      <c r="I76" s="10">
        <f t="shared" si="3"/>
        <v>0</v>
      </c>
      <c r="J76" s="7"/>
    </row>
    <row r="77" spans="1:10" ht="35.25" customHeight="1" x14ac:dyDescent="0.35">
      <c r="A77" s="23">
        <v>48</v>
      </c>
      <c r="B77" s="91" t="s">
        <v>176</v>
      </c>
      <c r="C77" s="92"/>
      <c r="D77" s="92"/>
      <c r="E77" s="92"/>
      <c r="F77" s="92"/>
      <c r="G77" s="93"/>
      <c r="H77" s="24" t="s">
        <v>15</v>
      </c>
      <c r="I77" s="10">
        <f t="shared" si="3"/>
        <v>0</v>
      </c>
      <c r="J77" s="7"/>
    </row>
    <row r="78" spans="1:10" x14ac:dyDescent="0.35">
      <c r="A78" s="23">
        <v>49</v>
      </c>
      <c r="B78" s="91" t="s">
        <v>177</v>
      </c>
      <c r="C78" s="92"/>
      <c r="D78" s="92"/>
      <c r="E78" s="92"/>
      <c r="F78" s="92"/>
      <c r="G78" s="93"/>
      <c r="H78" s="24" t="s">
        <v>15</v>
      </c>
      <c r="I78" s="10">
        <f t="shared" si="3"/>
        <v>0</v>
      </c>
      <c r="J78" s="7"/>
    </row>
    <row r="79" spans="1:10" x14ac:dyDescent="0.35">
      <c r="A79" s="23">
        <v>50</v>
      </c>
      <c r="B79" s="91" t="s">
        <v>178</v>
      </c>
      <c r="C79" s="92"/>
      <c r="D79" s="92"/>
      <c r="E79" s="92"/>
      <c r="F79" s="92"/>
      <c r="G79" s="93"/>
      <c r="H79" s="24" t="s">
        <v>15</v>
      </c>
      <c r="I79" s="10">
        <f t="shared" si="3"/>
        <v>0</v>
      </c>
      <c r="J79" s="7"/>
    </row>
    <row r="80" spans="1:10" x14ac:dyDescent="0.35">
      <c r="A80" s="23">
        <v>51</v>
      </c>
      <c r="B80" s="91" t="s">
        <v>179</v>
      </c>
      <c r="C80" s="92"/>
      <c r="D80" s="92"/>
      <c r="E80" s="92"/>
      <c r="F80" s="92"/>
      <c r="G80" s="93"/>
      <c r="H80" s="24" t="s">
        <v>15</v>
      </c>
      <c r="I80" s="10">
        <f t="shared" si="3"/>
        <v>0</v>
      </c>
      <c r="J80" s="7"/>
    </row>
  </sheetData>
  <mergeCells count="73">
    <mergeCell ref="I20:I26"/>
    <mergeCell ref="B27:G27"/>
    <mergeCell ref="B28:G28"/>
    <mergeCell ref="A1:J1"/>
    <mergeCell ref="A2:J2"/>
    <mergeCell ref="B3:G3"/>
    <mergeCell ref="A4:A19"/>
    <mergeCell ref="B4:F19"/>
    <mergeCell ref="I4:I19"/>
    <mergeCell ref="B43:E43"/>
    <mergeCell ref="G43:H43"/>
    <mergeCell ref="A20:A26"/>
    <mergeCell ref="B20:F26"/>
    <mergeCell ref="B38:E38"/>
    <mergeCell ref="G38:H38"/>
    <mergeCell ref="B39:E39"/>
    <mergeCell ref="G39:H39"/>
    <mergeCell ref="A29:A47"/>
    <mergeCell ref="B29:E29"/>
    <mergeCell ref="G29:H29"/>
    <mergeCell ref="B30:E30"/>
    <mergeCell ref="G30:H30"/>
    <mergeCell ref="G35:H35"/>
    <mergeCell ref="B40:E40"/>
    <mergeCell ref="G40:H40"/>
    <mergeCell ref="B41:E41"/>
    <mergeCell ref="G41:H41"/>
    <mergeCell ref="B42:E42"/>
    <mergeCell ref="G42:H42"/>
    <mergeCell ref="B34:E34"/>
    <mergeCell ref="G34:H34"/>
    <mergeCell ref="B35:E35"/>
    <mergeCell ref="B37:E37"/>
    <mergeCell ref="G37:H37"/>
    <mergeCell ref="B36:E36"/>
    <mergeCell ref="G36:H36"/>
    <mergeCell ref="B73:G73"/>
    <mergeCell ref="I49:I57"/>
    <mergeCell ref="I67:I72"/>
    <mergeCell ref="B44:E44"/>
    <mergeCell ref="G44:H44"/>
    <mergeCell ref="B45:E45"/>
    <mergeCell ref="G45:H45"/>
    <mergeCell ref="B46:E46"/>
    <mergeCell ref="G46:H46"/>
    <mergeCell ref="I58:I62"/>
    <mergeCell ref="B63:G63"/>
    <mergeCell ref="B64:G64"/>
    <mergeCell ref="B47:E47"/>
    <mergeCell ref="G47:H47"/>
    <mergeCell ref="B48:G48"/>
    <mergeCell ref="I29:I47"/>
    <mergeCell ref="B31:E31"/>
    <mergeCell ref="G31:H31"/>
    <mergeCell ref="B32:E32"/>
    <mergeCell ref="G32:H32"/>
    <mergeCell ref="B33:E33"/>
    <mergeCell ref="G33:H33"/>
    <mergeCell ref="A49:A57"/>
    <mergeCell ref="B49:F57"/>
    <mergeCell ref="B65:G65"/>
    <mergeCell ref="B66:G66"/>
    <mergeCell ref="A67:A72"/>
    <mergeCell ref="B67:F72"/>
    <mergeCell ref="A58:A62"/>
    <mergeCell ref="B58:F62"/>
    <mergeCell ref="B80:G80"/>
    <mergeCell ref="B74:G74"/>
    <mergeCell ref="B75:G75"/>
    <mergeCell ref="B76:G76"/>
    <mergeCell ref="B77:G77"/>
    <mergeCell ref="B78:G78"/>
    <mergeCell ref="B79:G79"/>
  </mergeCells>
  <dataValidations count="2">
    <dataValidation type="list" allowBlank="1" showInputMessage="1" showErrorMessage="1" sqref="H4:H26 H67:H72 H49:H62 F30:G47" xr:uid="{83B4E967-3243-49CB-B731-D92DA354302D}">
      <formula1>"Yes,No"</formula1>
    </dataValidation>
    <dataValidation type="list" allowBlank="1" showInputMessage="1" showErrorMessage="1" sqref="H27:H28 H48 H73:H80 H63:H66" xr:uid="{229B2A61-50CE-43D2-ABD9-116E08A66F3E}">
      <formula1>"Yes, Partially implemented, No"</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6EE32DA-185E-45E5-BF30-F056F984D34D}"/>
</file>

<file path=customXml/itemProps2.xml><?xml version="1.0" encoding="utf-8"?>
<ds:datastoreItem xmlns:ds="http://schemas.openxmlformats.org/officeDocument/2006/customXml" ds:itemID="{E22AA96C-2723-43D3-A145-88C07B80766B}"/>
</file>

<file path=customXml/itemProps3.xml><?xml version="1.0" encoding="utf-8"?>
<ds:datastoreItem xmlns:ds="http://schemas.openxmlformats.org/officeDocument/2006/customXml" ds:itemID="{EEA45554-0697-4CF0-AFF5-D5533FA62D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Cover Page</vt:lpstr>
      <vt:lpstr>Acknowledgements</vt:lpstr>
      <vt:lpstr>User Guide</vt:lpstr>
      <vt:lpstr>Facility Characteristics</vt:lpstr>
      <vt:lpstr>Respondent(s) Information</vt:lpstr>
      <vt:lpstr>Domain 1 Leadership_Accountabil</vt:lpstr>
      <vt:lpstr>Domain 2 Resources</vt:lpstr>
      <vt:lpstr>Domain 3 Education_Training</vt:lpstr>
      <vt:lpstr>Domain 4 AS Actions</vt:lpstr>
      <vt:lpstr>Domain 5 AU Monitoring_Reportin</vt:lpstr>
      <vt:lpstr>Scoring Rubric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Patel, Twisha (CDC/DDID/NCEZID/DHQP) (CTR)</dc:creator>
  <cp:keywords/>
  <dc:description/>
  <cp:lastModifiedBy>Patel, Twisha (CDC/NCEZID/DHQP/IICB)</cp:lastModifiedBy>
  <cp:revision/>
  <dcterms:created xsi:type="dcterms:W3CDTF">2022-06-13T14:47:05Z</dcterms:created>
  <dcterms:modified xsi:type="dcterms:W3CDTF">2024-11-06T16:55:36Z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2022-06-13T19:54:30Z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a9223258-e310-4560-abb4-eee9bf8ad859</vt:lpwstr>
  </property>
  <property fmtid="{D5CDD505-2E9C-101B-9397-08002B2CF9AE}" pid="8" name="MSIP_Label_7b94a7b8-f06c-4dfe-bdcc-9b548fd58c31_ContentBits">
    <vt:lpwstr>0</vt:lpwstr>
  </property>
</Properties>
</file>