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cdc-my.sharepoint.com/personal/qyk8_cdc_gov/Documents/Documents/2024IISAR_WebLinkUpdate_20241125_Template Format/New folder/CY2024/"/>
    </mc:Choice>
  </mc:AlternateContent>
  <xr:revisionPtr revIDLastSave="84" documentId="13_ncr:1_{84552036-D68F-4220-9B89-6216C9CA9580}" xr6:coauthVersionLast="47" xr6:coauthVersionMax="47" xr10:uidLastSave="{1C0329A2-4EB7-4441-8D55-43C32A67338E}"/>
  <bookViews>
    <workbookView xWindow="-110" yWindow="-110" windowWidth="19420" windowHeight="10300" xr2:uid="{00000000-000D-0000-FFFF-FFFF00000000}"/>
  </bookViews>
  <sheets>
    <sheet name="2024 IISAR" sheetId="3" r:id="rId1"/>
    <sheet name="2024 Codebook" sheetId="4" r:id="rId2"/>
  </sheets>
  <definedNames>
    <definedName name="_xlnm._FilterDatabase" localSheetId="0" hidden="1">'2024 IISAR'!$A$1:$A$67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T6" i="3" l="1"/>
  <c r="CV6" i="3" s="1"/>
  <c r="CT7" i="3"/>
  <c r="CV7" i="3" s="1"/>
  <c r="CT8" i="3"/>
  <c r="CV8" i="3" s="1"/>
  <c r="CT9" i="3"/>
  <c r="CV9" i="3" s="1"/>
  <c r="CT10" i="3"/>
  <c r="CV10" i="3" s="1"/>
  <c r="CT11" i="3"/>
  <c r="CV11" i="3" s="1"/>
  <c r="CT12" i="3"/>
  <c r="CV12" i="3" s="1"/>
  <c r="CT13" i="3"/>
  <c r="CV13" i="3" s="1"/>
  <c r="CT14" i="3"/>
  <c r="CV14" i="3" s="1"/>
  <c r="CT15" i="3"/>
  <c r="CV15" i="3" s="1"/>
  <c r="CT16" i="3"/>
  <c r="CV16" i="3" s="1"/>
  <c r="CT17" i="3"/>
  <c r="CV17" i="3" s="1"/>
  <c r="CT18" i="3"/>
  <c r="CV18" i="3" s="1"/>
  <c r="CT19" i="3"/>
  <c r="CV19" i="3" s="1"/>
  <c r="CT20" i="3"/>
  <c r="CV20" i="3" s="1"/>
  <c r="CT21" i="3"/>
  <c r="CV21" i="3" s="1"/>
  <c r="CT22" i="3"/>
  <c r="CV22" i="3" s="1"/>
  <c r="CT23" i="3"/>
  <c r="CV23" i="3" s="1"/>
  <c r="CT24" i="3"/>
  <c r="CV24" i="3" s="1"/>
  <c r="CT25" i="3"/>
  <c r="CV25" i="3" s="1"/>
  <c r="CT26" i="3"/>
  <c r="CV26" i="3" s="1"/>
  <c r="CT27" i="3"/>
  <c r="CV27" i="3" s="1"/>
  <c r="CT28" i="3"/>
  <c r="CV28" i="3" s="1"/>
  <c r="CT29" i="3"/>
  <c r="CV29" i="3" s="1"/>
  <c r="CT30" i="3"/>
  <c r="CV30" i="3" s="1"/>
  <c r="CT31" i="3"/>
  <c r="CV31" i="3" s="1"/>
  <c r="CT32" i="3"/>
  <c r="CV32" i="3" s="1"/>
  <c r="CT33" i="3"/>
  <c r="CV33" i="3" s="1"/>
  <c r="CT34" i="3"/>
  <c r="CV34" i="3" s="1"/>
  <c r="CT35" i="3"/>
  <c r="CV35" i="3" s="1"/>
  <c r="CT36" i="3"/>
  <c r="CV36" i="3" s="1"/>
  <c r="CT37" i="3"/>
  <c r="CV37" i="3" s="1"/>
  <c r="CT38" i="3"/>
  <c r="CV38" i="3" s="1"/>
  <c r="CT39" i="3"/>
  <c r="CV39" i="3" s="1"/>
  <c r="CT40" i="3"/>
  <c r="CV40" i="3" s="1"/>
  <c r="CT41" i="3"/>
  <c r="CV41" i="3" s="1"/>
  <c r="CT42" i="3"/>
  <c r="CV42" i="3" s="1"/>
  <c r="CT43" i="3"/>
  <c r="CV43" i="3" s="1"/>
  <c r="CT44" i="3"/>
  <c r="CV44" i="3" s="1"/>
  <c r="CT45" i="3"/>
  <c r="CV45" i="3" s="1"/>
  <c r="CT46" i="3"/>
  <c r="CV46" i="3" s="1"/>
  <c r="CT47" i="3"/>
  <c r="CV47" i="3" s="1"/>
  <c r="CT48" i="3"/>
  <c r="CV48" i="3" s="1"/>
  <c r="CT49" i="3"/>
  <c r="CV49" i="3" s="1"/>
  <c r="CT50" i="3"/>
  <c r="CV50" i="3" s="1"/>
  <c r="CT51" i="3"/>
  <c r="CV51" i="3" s="1"/>
  <c r="CT52" i="3"/>
  <c r="CV52" i="3" s="1"/>
  <c r="CT53" i="3"/>
  <c r="CV53" i="3" s="1"/>
  <c r="CT54" i="3"/>
  <c r="CV54" i="3" s="1"/>
  <c r="CT55" i="3"/>
  <c r="CV55" i="3" s="1"/>
  <c r="CT56" i="3"/>
  <c r="CV56" i="3" s="1"/>
  <c r="CT57" i="3"/>
  <c r="CV57" i="3" s="1"/>
  <c r="CT58" i="3"/>
  <c r="CV58" i="3" s="1"/>
  <c r="CT59" i="3"/>
  <c r="CV59" i="3" s="1"/>
  <c r="CT60" i="3"/>
  <c r="CV60" i="3" s="1"/>
  <c r="CT61" i="3"/>
  <c r="CV61" i="3" s="1"/>
  <c r="CT62" i="3"/>
  <c r="CV62" i="3" s="1"/>
  <c r="CT63" i="3"/>
  <c r="CV63" i="3" s="1"/>
  <c r="CT64" i="3"/>
  <c r="CV64" i="3" s="1"/>
  <c r="CT65" i="3"/>
  <c r="CV65" i="3" s="1"/>
  <c r="CT5" i="3"/>
  <c r="CV5" i="3" s="1"/>
  <c r="CT4" i="3"/>
  <c r="CV4" i="3" s="1"/>
  <c r="CT3" i="3"/>
  <c r="CV3" i="3" s="1"/>
  <c r="CT2" i="3"/>
  <c r="CV2" i="3" s="1"/>
  <c r="CO5" i="3"/>
  <c r="CQ5" i="3" s="1"/>
  <c r="CO6" i="3"/>
  <c r="CQ6" i="3" s="1"/>
  <c r="CO7" i="3"/>
  <c r="CQ7" i="3" s="1"/>
  <c r="CO8" i="3"/>
  <c r="CQ8" i="3" s="1"/>
  <c r="CO9" i="3"/>
  <c r="CQ9" i="3" s="1"/>
  <c r="CO10" i="3"/>
  <c r="CQ10" i="3" s="1"/>
  <c r="CO11" i="3"/>
  <c r="CQ11" i="3" s="1"/>
  <c r="CO12" i="3"/>
  <c r="CQ12" i="3" s="1"/>
  <c r="CO13" i="3"/>
  <c r="CQ13" i="3" s="1"/>
  <c r="CO14" i="3"/>
  <c r="CQ14" i="3" s="1"/>
  <c r="CO15" i="3"/>
  <c r="CQ15" i="3" s="1"/>
  <c r="CO16" i="3"/>
  <c r="CQ16" i="3" s="1"/>
  <c r="CO17" i="3"/>
  <c r="CQ17" i="3" s="1"/>
  <c r="CO18" i="3"/>
  <c r="CQ18" i="3" s="1"/>
  <c r="CO19" i="3"/>
  <c r="CQ19" i="3" s="1"/>
  <c r="CO20" i="3"/>
  <c r="CQ20" i="3" s="1"/>
  <c r="CO21" i="3"/>
  <c r="CQ21" i="3" s="1"/>
  <c r="CO22" i="3"/>
  <c r="CQ22" i="3" s="1"/>
  <c r="CO23" i="3"/>
  <c r="CQ23" i="3" s="1"/>
  <c r="CO24" i="3"/>
  <c r="CQ24" i="3" s="1"/>
  <c r="CO25" i="3"/>
  <c r="CQ25" i="3" s="1"/>
  <c r="CO26" i="3"/>
  <c r="CQ26" i="3" s="1"/>
  <c r="CO27" i="3"/>
  <c r="CQ27" i="3" s="1"/>
  <c r="CO28" i="3"/>
  <c r="CQ28" i="3" s="1"/>
  <c r="CO29" i="3"/>
  <c r="CQ29" i="3" s="1"/>
  <c r="CO30" i="3"/>
  <c r="CQ30" i="3" s="1"/>
  <c r="CO31" i="3"/>
  <c r="CQ31" i="3" s="1"/>
  <c r="CO32" i="3"/>
  <c r="CQ32" i="3" s="1"/>
  <c r="CO33" i="3"/>
  <c r="CQ33" i="3" s="1"/>
  <c r="CO34" i="3"/>
  <c r="CQ34" i="3" s="1"/>
  <c r="CO35" i="3"/>
  <c r="CQ35" i="3" s="1"/>
  <c r="CO36" i="3"/>
  <c r="CQ36" i="3" s="1"/>
  <c r="CO37" i="3"/>
  <c r="CQ37" i="3" s="1"/>
  <c r="CO38" i="3"/>
  <c r="CQ38" i="3" s="1"/>
  <c r="CO39" i="3"/>
  <c r="CQ39" i="3" s="1"/>
  <c r="CO40" i="3"/>
  <c r="CQ40" i="3" s="1"/>
  <c r="CO41" i="3"/>
  <c r="CQ41" i="3" s="1"/>
  <c r="CO42" i="3"/>
  <c r="CQ42" i="3" s="1"/>
  <c r="CO43" i="3"/>
  <c r="CQ43" i="3" s="1"/>
  <c r="CO44" i="3"/>
  <c r="CQ44" i="3" s="1"/>
  <c r="CO45" i="3"/>
  <c r="CQ45" i="3" s="1"/>
  <c r="CO46" i="3"/>
  <c r="CQ46" i="3" s="1"/>
  <c r="CO47" i="3"/>
  <c r="CQ47" i="3" s="1"/>
  <c r="CO48" i="3"/>
  <c r="CQ48" i="3" s="1"/>
  <c r="CO49" i="3"/>
  <c r="CQ49" i="3" s="1"/>
  <c r="CO50" i="3"/>
  <c r="CQ50" i="3" s="1"/>
  <c r="CO51" i="3"/>
  <c r="CQ51" i="3" s="1"/>
  <c r="CO52" i="3"/>
  <c r="CQ52" i="3" s="1"/>
  <c r="CO53" i="3"/>
  <c r="CQ53" i="3" s="1"/>
  <c r="CO54" i="3"/>
  <c r="CQ54" i="3" s="1"/>
  <c r="CO55" i="3"/>
  <c r="CQ55" i="3" s="1"/>
  <c r="CO56" i="3"/>
  <c r="CQ56" i="3" s="1"/>
  <c r="CO57" i="3"/>
  <c r="CQ57" i="3" s="1"/>
  <c r="CO58" i="3"/>
  <c r="CQ58" i="3" s="1"/>
  <c r="CO59" i="3"/>
  <c r="CQ59" i="3" s="1"/>
  <c r="CO60" i="3"/>
  <c r="CQ60" i="3" s="1"/>
  <c r="CO61" i="3"/>
  <c r="CQ61" i="3" s="1"/>
  <c r="CO62" i="3"/>
  <c r="CQ62" i="3" s="1"/>
  <c r="CO63" i="3"/>
  <c r="CQ63" i="3" s="1"/>
  <c r="CO64" i="3"/>
  <c r="CQ64" i="3" s="1"/>
  <c r="CO65" i="3"/>
  <c r="CQ65" i="3" s="1"/>
  <c r="CO3" i="3"/>
  <c r="CQ3" i="3" s="1"/>
  <c r="CO4" i="3"/>
  <c r="CQ4" i="3" s="1"/>
  <c r="CO2" i="3"/>
  <c r="CQ2" i="3" s="1"/>
  <c r="CK5" i="3"/>
  <c r="CL5" i="3" s="1"/>
  <c r="CK6" i="3"/>
  <c r="CL6" i="3" s="1"/>
  <c r="CK7" i="3"/>
  <c r="CL7" i="3" s="1"/>
  <c r="CK8" i="3"/>
  <c r="CL8" i="3" s="1"/>
  <c r="CK9" i="3"/>
  <c r="CL9" i="3" s="1"/>
  <c r="CK10" i="3"/>
  <c r="CL10" i="3" s="1"/>
  <c r="CK11" i="3"/>
  <c r="CL11" i="3" s="1"/>
  <c r="CK12" i="3"/>
  <c r="CL12" i="3" s="1"/>
  <c r="CK13" i="3"/>
  <c r="CL13" i="3" s="1"/>
  <c r="CK14" i="3"/>
  <c r="CL14" i="3" s="1"/>
  <c r="CK15" i="3"/>
  <c r="CL15" i="3" s="1"/>
  <c r="CK16" i="3"/>
  <c r="CL16" i="3" s="1"/>
  <c r="CK17" i="3"/>
  <c r="CL17" i="3" s="1"/>
  <c r="CK18" i="3"/>
  <c r="CL18" i="3" s="1"/>
  <c r="CK19" i="3"/>
  <c r="CL19" i="3" s="1"/>
  <c r="CK20" i="3"/>
  <c r="CL20" i="3" s="1"/>
  <c r="CK21" i="3"/>
  <c r="CL21" i="3" s="1"/>
  <c r="CK22" i="3"/>
  <c r="CL22" i="3" s="1"/>
  <c r="CK23" i="3"/>
  <c r="CL23" i="3" s="1"/>
  <c r="CK24" i="3"/>
  <c r="CL24" i="3" s="1"/>
  <c r="CK25" i="3"/>
  <c r="CL25" i="3" s="1"/>
  <c r="CK26" i="3"/>
  <c r="CL26" i="3" s="1"/>
  <c r="CK27" i="3"/>
  <c r="CL27" i="3" s="1"/>
  <c r="CK28" i="3"/>
  <c r="CL28" i="3" s="1"/>
  <c r="CK29" i="3"/>
  <c r="CL29" i="3" s="1"/>
  <c r="CK30" i="3"/>
  <c r="CL30" i="3" s="1"/>
  <c r="CK31" i="3"/>
  <c r="CL31" i="3" s="1"/>
  <c r="CK32" i="3"/>
  <c r="CL32" i="3" s="1"/>
  <c r="CK33" i="3"/>
  <c r="CL33" i="3" s="1"/>
  <c r="CK34" i="3"/>
  <c r="CL34" i="3" s="1"/>
  <c r="CK35" i="3"/>
  <c r="CL35" i="3" s="1"/>
  <c r="CK36" i="3"/>
  <c r="CL36" i="3" s="1"/>
  <c r="CK37" i="3"/>
  <c r="CL37" i="3" s="1"/>
  <c r="CK38" i="3"/>
  <c r="CL38" i="3" s="1"/>
  <c r="CK39" i="3"/>
  <c r="CL39" i="3" s="1"/>
  <c r="CK40" i="3"/>
  <c r="CL40" i="3" s="1"/>
  <c r="CK41" i="3"/>
  <c r="CL41" i="3" s="1"/>
  <c r="CK42" i="3"/>
  <c r="CL42" i="3" s="1"/>
  <c r="CK43" i="3"/>
  <c r="CL43" i="3" s="1"/>
  <c r="CK44" i="3"/>
  <c r="CL44" i="3" s="1"/>
  <c r="CK45" i="3"/>
  <c r="CL45" i="3" s="1"/>
  <c r="CK46" i="3"/>
  <c r="CL46" i="3" s="1"/>
  <c r="CK47" i="3"/>
  <c r="CL47" i="3" s="1"/>
  <c r="CK48" i="3"/>
  <c r="CL48" i="3" s="1"/>
  <c r="CK49" i="3"/>
  <c r="CL49" i="3" s="1"/>
  <c r="CK50" i="3"/>
  <c r="CL50" i="3" s="1"/>
  <c r="CK51" i="3"/>
  <c r="CL51" i="3" s="1"/>
  <c r="CK52" i="3"/>
  <c r="CL52" i="3" s="1"/>
  <c r="CK53" i="3"/>
  <c r="CL53" i="3" s="1"/>
  <c r="CK54" i="3"/>
  <c r="CL54" i="3" s="1"/>
  <c r="CK55" i="3"/>
  <c r="CL55" i="3" s="1"/>
  <c r="CK56" i="3"/>
  <c r="CL56" i="3" s="1"/>
  <c r="CK57" i="3"/>
  <c r="CL57" i="3" s="1"/>
  <c r="CK58" i="3"/>
  <c r="CL58" i="3" s="1"/>
  <c r="CK59" i="3"/>
  <c r="CL59" i="3" s="1"/>
  <c r="CK60" i="3"/>
  <c r="CL60" i="3" s="1"/>
  <c r="CK61" i="3"/>
  <c r="CL61" i="3" s="1"/>
  <c r="CK62" i="3"/>
  <c r="CL62" i="3" s="1"/>
  <c r="CK63" i="3"/>
  <c r="CL63" i="3" s="1"/>
  <c r="CK64" i="3"/>
  <c r="CL64" i="3" s="1"/>
  <c r="CK65" i="3"/>
  <c r="CL65" i="3" s="1"/>
  <c r="CK4" i="3"/>
  <c r="CL4" i="3" s="1"/>
  <c r="CK3" i="3"/>
  <c r="CL3" i="3" s="1"/>
  <c r="CK2" i="3"/>
  <c r="CL2" i="3" s="1"/>
  <c r="CE8" i="3"/>
  <c r="CE9" i="3"/>
  <c r="CE10" i="3"/>
  <c r="CE11" i="3"/>
  <c r="CE12" i="3"/>
  <c r="CE13" i="3"/>
  <c r="CE14" i="3"/>
  <c r="CE15" i="3"/>
  <c r="CE16" i="3"/>
  <c r="CE17" i="3"/>
  <c r="CE18" i="3"/>
  <c r="CE19" i="3"/>
  <c r="CE20" i="3"/>
  <c r="CE21" i="3"/>
  <c r="CE22" i="3"/>
  <c r="CE23" i="3"/>
  <c r="CE24" i="3"/>
  <c r="CE25" i="3"/>
  <c r="CE26" i="3"/>
  <c r="CE27" i="3"/>
  <c r="CE28" i="3"/>
  <c r="CE29" i="3"/>
  <c r="CE30" i="3"/>
  <c r="CE31" i="3"/>
  <c r="CE32" i="3"/>
  <c r="CE33" i="3"/>
  <c r="CE34" i="3"/>
  <c r="CE35" i="3"/>
  <c r="CE36" i="3"/>
  <c r="CE37" i="3"/>
  <c r="CE38" i="3"/>
  <c r="CE39" i="3"/>
  <c r="CE40" i="3"/>
  <c r="CE41" i="3"/>
  <c r="CE42" i="3"/>
  <c r="CE43" i="3"/>
  <c r="CE44" i="3"/>
  <c r="CE45" i="3"/>
  <c r="CE46" i="3"/>
  <c r="CE47" i="3"/>
  <c r="CE48" i="3"/>
  <c r="CE49" i="3"/>
  <c r="CE50" i="3"/>
  <c r="CE51" i="3"/>
  <c r="CE52" i="3"/>
  <c r="CE53" i="3"/>
  <c r="CE54" i="3"/>
  <c r="CE55" i="3"/>
  <c r="CE56" i="3"/>
  <c r="CE57" i="3"/>
  <c r="CE58" i="3"/>
  <c r="CE59" i="3"/>
  <c r="CE60" i="3"/>
  <c r="CE61" i="3"/>
  <c r="CE62" i="3"/>
  <c r="CE63" i="3"/>
  <c r="CE64" i="3"/>
  <c r="CE65" i="3"/>
  <c r="CE3" i="3"/>
  <c r="CE4" i="3"/>
  <c r="CE5" i="3"/>
  <c r="CE6" i="3"/>
  <c r="CE7" i="3"/>
  <c r="CE2" i="3"/>
  <c r="BL5" i="3"/>
  <c r="BL6" i="3"/>
  <c r="BL7" i="3"/>
  <c r="BL8" i="3"/>
  <c r="BP8" i="3" s="1"/>
  <c r="BL9" i="3"/>
  <c r="BO9" i="3" s="1"/>
  <c r="BL10" i="3"/>
  <c r="BL11" i="3"/>
  <c r="BL12" i="3"/>
  <c r="BO12" i="3" s="1"/>
  <c r="BL13" i="3"/>
  <c r="BO13" i="3" s="1"/>
  <c r="BL14" i="3"/>
  <c r="BO14" i="3" s="1"/>
  <c r="BL15" i="3"/>
  <c r="BM15" i="3" s="1"/>
  <c r="BL16" i="3"/>
  <c r="BN16" i="3" s="1"/>
  <c r="BL17" i="3"/>
  <c r="BN17" i="3" s="1"/>
  <c r="BL18" i="3"/>
  <c r="BP18" i="3" s="1"/>
  <c r="BL19" i="3"/>
  <c r="BL20" i="3"/>
  <c r="BL21" i="3"/>
  <c r="BP21" i="3" s="1"/>
  <c r="BL22" i="3"/>
  <c r="BM22" i="3" s="1"/>
  <c r="BL23" i="3"/>
  <c r="BP23" i="3" s="1"/>
  <c r="BL24" i="3"/>
  <c r="BP24" i="3" s="1"/>
  <c r="BL25" i="3"/>
  <c r="BP25" i="3" s="1"/>
  <c r="BL26" i="3"/>
  <c r="BL27" i="3"/>
  <c r="BL28" i="3"/>
  <c r="BP28" i="3" s="1"/>
  <c r="BL29" i="3"/>
  <c r="BP29" i="3" s="1"/>
  <c r="BL30" i="3"/>
  <c r="BN30" i="3" s="1"/>
  <c r="BL31" i="3"/>
  <c r="BN31" i="3" s="1"/>
  <c r="BL32" i="3"/>
  <c r="BL33" i="3"/>
  <c r="BO33" i="3" s="1"/>
  <c r="BL34" i="3"/>
  <c r="BP34" i="3" s="1"/>
  <c r="BL35" i="3"/>
  <c r="BP35" i="3" s="1"/>
  <c r="BL36" i="3"/>
  <c r="BP36" i="3" s="1"/>
  <c r="BL37" i="3"/>
  <c r="BM37" i="3" s="1"/>
  <c r="BL38" i="3"/>
  <c r="BM38" i="3" s="1"/>
  <c r="BL39" i="3"/>
  <c r="BO39" i="3" s="1"/>
  <c r="BL40" i="3"/>
  <c r="BL41" i="3"/>
  <c r="BP41" i="3" s="1"/>
  <c r="BL42" i="3"/>
  <c r="BM42" i="3" s="1"/>
  <c r="BL43" i="3"/>
  <c r="BN43" i="3" s="1"/>
  <c r="BL44" i="3"/>
  <c r="BN44" i="3" s="1"/>
  <c r="BL45" i="3"/>
  <c r="BN45" i="3" s="1"/>
  <c r="BL46" i="3"/>
  <c r="BM46" i="3" s="1"/>
  <c r="BL47" i="3"/>
  <c r="BM47" i="3" s="1"/>
  <c r="BL48" i="3"/>
  <c r="BP48" i="3" s="1"/>
  <c r="BL49" i="3"/>
  <c r="BP49" i="3" s="1"/>
  <c r="BL50" i="3"/>
  <c r="BN50" i="3" s="1"/>
  <c r="BL51" i="3"/>
  <c r="BL52" i="3"/>
  <c r="BM52" i="3" s="1"/>
  <c r="BL53" i="3"/>
  <c r="BO53" i="3" s="1"/>
  <c r="BL54" i="3"/>
  <c r="BL55" i="3"/>
  <c r="BL56" i="3"/>
  <c r="BL57" i="3"/>
  <c r="BM57" i="3" s="1"/>
  <c r="BL58" i="3"/>
  <c r="BN58" i="3" s="1"/>
  <c r="BL59" i="3"/>
  <c r="BL60" i="3"/>
  <c r="BL61" i="3"/>
  <c r="BM61" i="3" s="1"/>
  <c r="BL62" i="3"/>
  <c r="BP62" i="3" s="1"/>
  <c r="BL63" i="3"/>
  <c r="BL64" i="3"/>
  <c r="BN64" i="3" s="1"/>
  <c r="BL65" i="3"/>
  <c r="BN65" i="3" s="1"/>
  <c r="BL3" i="3"/>
  <c r="BL4" i="3"/>
  <c r="BP4" i="3" s="1"/>
  <c r="BL2" i="3"/>
  <c r="BC5" i="3"/>
  <c r="BC6" i="3"/>
  <c r="BC7" i="3"/>
  <c r="BE7" i="3" s="1"/>
  <c r="BC8" i="3"/>
  <c r="BE8" i="3" s="1"/>
  <c r="BC9" i="3"/>
  <c r="BD9" i="3" s="1"/>
  <c r="BC10" i="3"/>
  <c r="BD10" i="3" s="1"/>
  <c r="BC11" i="3"/>
  <c r="BD11" i="3" s="1"/>
  <c r="BC12" i="3"/>
  <c r="BF12" i="3" s="1"/>
  <c r="BC13" i="3"/>
  <c r="BF13" i="3" s="1"/>
  <c r="BC14" i="3"/>
  <c r="BG14" i="3" s="1"/>
  <c r="BC15" i="3"/>
  <c r="BE15" i="3" s="1"/>
  <c r="BC16" i="3"/>
  <c r="BF16" i="3" s="1"/>
  <c r="BC17" i="3"/>
  <c r="BC18" i="3"/>
  <c r="BC19" i="3"/>
  <c r="BC20" i="3"/>
  <c r="BC21" i="3"/>
  <c r="BC22" i="3"/>
  <c r="BC23" i="3"/>
  <c r="BC24" i="3"/>
  <c r="BC25" i="3"/>
  <c r="BD25" i="3" s="1"/>
  <c r="BC26" i="3"/>
  <c r="BF26" i="3" s="1"/>
  <c r="BC27" i="3"/>
  <c r="BF27" i="3" s="1"/>
  <c r="BC28" i="3"/>
  <c r="BE28" i="3" s="1"/>
  <c r="BC29" i="3"/>
  <c r="BF29" i="3" s="1"/>
  <c r="BC30" i="3"/>
  <c r="BG30" i="3" s="1"/>
  <c r="BC31" i="3"/>
  <c r="BE31" i="3" s="1"/>
  <c r="BC32" i="3"/>
  <c r="BC33" i="3"/>
  <c r="BC34" i="3"/>
  <c r="BC35" i="3"/>
  <c r="BC36" i="3"/>
  <c r="BG36" i="3" s="1"/>
  <c r="BC37" i="3"/>
  <c r="BE37" i="3" s="1"/>
  <c r="BC38" i="3"/>
  <c r="BE38" i="3" s="1"/>
  <c r="BC39" i="3"/>
  <c r="BG39" i="3" s="1"/>
  <c r="BC40" i="3"/>
  <c r="BF40" i="3" s="1"/>
  <c r="BC41" i="3"/>
  <c r="BF41" i="3" s="1"/>
  <c r="BC42" i="3"/>
  <c r="BG42" i="3" s="1"/>
  <c r="BC43" i="3"/>
  <c r="BF43" i="3" s="1"/>
  <c r="BC44" i="3"/>
  <c r="BD44" i="3" s="1"/>
  <c r="BC45" i="3"/>
  <c r="BD45" i="3" s="1"/>
  <c r="BC46" i="3"/>
  <c r="BG46" i="3" s="1"/>
  <c r="BC47" i="3"/>
  <c r="BC48" i="3"/>
  <c r="BC49" i="3"/>
  <c r="BC50" i="3"/>
  <c r="BE50" i="3" s="1"/>
  <c r="BC51" i="3"/>
  <c r="BC52" i="3"/>
  <c r="BC53" i="3"/>
  <c r="BF53" i="3" s="1"/>
  <c r="BC54" i="3"/>
  <c r="BC55" i="3"/>
  <c r="BF55" i="3" s="1"/>
  <c r="BC56" i="3"/>
  <c r="BE56" i="3" s="1"/>
  <c r="BC57" i="3"/>
  <c r="BC58" i="3"/>
  <c r="BC59" i="3"/>
  <c r="BE59" i="3" s="1"/>
  <c r="BC60" i="3"/>
  <c r="BF60" i="3" s="1"/>
  <c r="BC61" i="3"/>
  <c r="BC62" i="3"/>
  <c r="BC63" i="3"/>
  <c r="BC64" i="3"/>
  <c r="BE64" i="3" s="1"/>
  <c r="BC65" i="3"/>
  <c r="BC4" i="3"/>
  <c r="BC3" i="3"/>
  <c r="BC2" i="3"/>
  <c r="AX6" i="3"/>
  <c r="AP6" i="3" s="1"/>
  <c r="AX7" i="3"/>
  <c r="AV7" i="3" s="1"/>
  <c r="AX8" i="3"/>
  <c r="AV8" i="3" s="1"/>
  <c r="AX9" i="3"/>
  <c r="AX10" i="3"/>
  <c r="AV10" i="3" s="1"/>
  <c r="AX11" i="3"/>
  <c r="AV11" i="3" s="1"/>
  <c r="AX12" i="3"/>
  <c r="AV12" i="3" s="1"/>
  <c r="AX13" i="3"/>
  <c r="AP13" i="3" s="1"/>
  <c r="AX14" i="3"/>
  <c r="AX15" i="3"/>
  <c r="AV15" i="3" s="1"/>
  <c r="AX16" i="3"/>
  <c r="AP16" i="3" s="1"/>
  <c r="AX17" i="3"/>
  <c r="AP17" i="3" s="1"/>
  <c r="AX18" i="3"/>
  <c r="AV18" i="3" s="1"/>
  <c r="AX19" i="3"/>
  <c r="AV19" i="3" s="1"/>
  <c r="AX20" i="3"/>
  <c r="AV20" i="3" s="1"/>
  <c r="AX21" i="3"/>
  <c r="AV21" i="3" s="1"/>
  <c r="AX22" i="3"/>
  <c r="AX23" i="3"/>
  <c r="AP23" i="3" s="1"/>
  <c r="AX24" i="3"/>
  <c r="AV24" i="3" s="1"/>
  <c r="AX25" i="3"/>
  <c r="AP25" i="3" s="1"/>
  <c r="AX26" i="3"/>
  <c r="AV26" i="3" s="1"/>
  <c r="AX27" i="3"/>
  <c r="AV27" i="3" s="1"/>
  <c r="AX28" i="3"/>
  <c r="AV28" i="3" s="1"/>
  <c r="AX29" i="3"/>
  <c r="AP29" i="3" s="1"/>
  <c r="AX30" i="3"/>
  <c r="AP30" i="3" s="1"/>
  <c r="AX31" i="3"/>
  <c r="AX32" i="3"/>
  <c r="AX33" i="3"/>
  <c r="AX34" i="3"/>
  <c r="AV34" i="3" s="1"/>
  <c r="AX35" i="3"/>
  <c r="AV35" i="3" s="1"/>
  <c r="AX36" i="3"/>
  <c r="AS36" i="3" s="1"/>
  <c r="AX37" i="3"/>
  <c r="AP37" i="3" s="1"/>
  <c r="AX38" i="3"/>
  <c r="AV38" i="3" s="1"/>
  <c r="AX39" i="3"/>
  <c r="AV39" i="3" s="1"/>
  <c r="AX40" i="3"/>
  <c r="AV40" i="3" s="1"/>
  <c r="AX41" i="3"/>
  <c r="AP41" i="3" s="1"/>
  <c r="AX42" i="3"/>
  <c r="AV42" i="3" s="1"/>
  <c r="AX43" i="3"/>
  <c r="AS43" i="3" s="1"/>
  <c r="AX44" i="3"/>
  <c r="AS44" i="3" s="1"/>
  <c r="AX45" i="3"/>
  <c r="AX46" i="3"/>
  <c r="AV46" i="3" s="1"/>
  <c r="AX47" i="3"/>
  <c r="AV47" i="3" s="1"/>
  <c r="AX48" i="3"/>
  <c r="AV48" i="3" s="1"/>
  <c r="AX49" i="3"/>
  <c r="AP49" i="3" s="1"/>
  <c r="AX50" i="3"/>
  <c r="AV50" i="3" s="1"/>
  <c r="AX51" i="3"/>
  <c r="AP51" i="3" s="1"/>
  <c r="AX52" i="3"/>
  <c r="AV52" i="3" s="1"/>
  <c r="AX53" i="3"/>
  <c r="AP53" i="3" s="1"/>
  <c r="AX54" i="3"/>
  <c r="AV54" i="3" s="1"/>
  <c r="AX55" i="3"/>
  <c r="AV55" i="3" s="1"/>
  <c r="AX56" i="3"/>
  <c r="AX57" i="3"/>
  <c r="AV57" i="3" s="1"/>
  <c r="AX58" i="3"/>
  <c r="AX59" i="3"/>
  <c r="AX60" i="3"/>
  <c r="AV60" i="3" s="1"/>
  <c r="AX61" i="3"/>
  <c r="AV61" i="3" s="1"/>
  <c r="AX62" i="3"/>
  <c r="AV62" i="3" s="1"/>
  <c r="AX63" i="3"/>
  <c r="AV63" i="3" s="1"/>
  <c r="AX64" i="3"/>
  <c r="AV64" i="3" s="1"/>
  <c r="AX65" i="3"/>
  <c r="AP65" i="3" s="1"/>
  <c r="AX5" i="3"/>
  <c r="AV5" i="3" s="1"/>
  <c r="AX4" i="3"/>
  <c r="AS4" i="3" s="1"/>
  <c r="AX3" i="3"/>
  <c r="AS3" i="3" s="1"/>
  <c r="AX2" i="3"/>
  <c r="AJ3" i="3"/>
  <c r="AJ4" i="3"/>
  <c r="AJ5" i="3"/>
  <c r="AJ6" i="3"/>
  <c r="AJ7" i="3"/>
  <c r="AJ8" i="3"/>
  <c r="AJ9" i="3"/>
  <c r="AJ10" i="3"/>
  <c r="AJ11" i="3"/>
  <c r="AJ12" i="3"/>
  <c r="AJ13" i="3"/>
  <c r="AJ14" i="3"/>
  <c r="AJ15" i="3"/>
  <c r="AJ16" i="3"/>
  <c r="AJ17" i="3"/>
  <c r="AJ18" i="3"/>
  <c r="AJ19" i="3"/>
  <c r="AJ20" i="3"/>
  <c r="AJ21" i="3"/>
  <c r="AJ22" i="3"/>
  <c r="AJ23" i="3"/>
  <c r="AJ24" i="3"/>
  <c r="AJ25" i="3"/>
  <c r="AJ26" i="3"/>
  <c r="AJ27" i="3"/>
  <c r="AJ28" i="3"/>
  <c r="AJ29" i="3"/>
  <c r="AJ30" i="3"/>
  <c r="AJ31" i="3"/>
  <c r="AJ32" i="3"/>
  <c r="AJ33" i="3"/>
  <c r="AJ34" i="3"/>
  <c r="AJ35" i="3"/>
  <c r="AJ36" i="3"/>
  <c r="AJ37" i="3"/>
  <c r="AJ38" i="3"/>
  <c r="AJ39" i="3"/>
  <c r="AJ40" i="3"/>
  <c r="AJ41" i="3"/>
  <c r="AJ42" i="3"/>
  <c r="AJ43" i="3"/>
  <c r="AJ44" i="3"/>
  <c r="AJ45" i="3"/>
  <c r="AJ46" i="3"/>
  <c r="AJ47" i="3"/>
  <c r="AJ48" i="3"/>
  <c r="AJ49" i="3"/>
  <c r="AJ50" i="3"/>
  <c r="AJ51" i="3"/>
  <c r="AJ52" i="3"/>
  <c r="AJ53" i="3"/>
  <c r="AJ54" i="3"/>
  <c r="AJ55" i="3"/>
  <c r="AJ56" i="3"/>
  <c r="AJ57" i="3"/>
  <c r="AJ58" i="3"/>
  <c r="AJ59" i="3"/>
  <c r="AJ60" i="3"/>
  <c r="AJ61" i="3"/>
  <c r="AJ62" i="3"/>
  <c r="AJ63" i="3"/>
  <c r="AJ64" i="3"/>
  <c r="AJ65" i="3"/>
  <c r="AJ2" i="3"/>
  <c r="AH3" i="3"/>
  <c r="AH4" i="3"/>
  <c r="AH5" i="3"/>
  <c r="AH6" i="3"/>
  <c r="AH7" i="3"/>
  <c r="AH8" i="3"/>
  <c r="AH9" i="3"/>
  <c r="AH10" i="3"/>
  <c r="AH11" i="3"/>
  <c r="AH12" i="3"/>
  <c r="AH13" i="3"/>
  <c r="AH14" i="3"/>
  <c r="AH15" i="3"/>
  <c r="AH16" i="3"/>
  <c r="AH17" i="3"/>
  <c r="AH18" i="3"/>
  <c r="AH19" i="3"/>
  <c r="AH20" i="3"/>
  <c r="AH21" i="3"/>
  <c r="AH22" i="3"/>
  <c r="AH23" i="3"/>
  <c r="AH24" i="3"/>
  <c r="AH25" i="3"/>
  <c r="AH26" i="3"/>
  <c r="AH27" i="3"/>
  <c r="AH28" i="3"/>
  <c r="AH29" i="3"/>
  <c r="AH30" i="3"/>
  <c r="AH31" i="3"/>
  <c r="AH32" i="3"/>
  <c r="AH33" i="3"/>
  <c r="AH34" i="3"/>
  <c r="AH35" i="3"/>
  <c r="AH36" i="3"/>
  <c r="AH37" i="3"/>
  <c r="AH38" i="3"/>
  <c r="AH39" i="3"/>
  <c r="AH40" i="3"/>
  <c r="AH41" i="3"/>
  <c r="AH42" i="3"/>
  <c r="AH43" i="3"/>
  <c r="AH44" i="3"/>
  <c r="AH45" i="3"/>
  <c r="AH46" i="3"/>
  <c r="AH47" i="3"/>
  <c r="AH48" i="3"/>
  <c r="AH49" i="3"/>
  <c r="AH50" i="3"/>
  <c r="AH51" i="3"/>
  <c r="AH52" i="3"/>
  <c r="AH53" i="3"/>
  <c r="AH54" i="3"/>
  <c r="AH55" i="3"/>
  <c r="AH56" i="3"/>
  <c r="AH57" i="3"/>
  <c r="AH58" i="3"/>
  <c r="AH59" i="3"/>
  <c r="AH60" i="3"/>
  <c r="AH61" i="3"/>
  <c r="AH62" i="3"/>
  <c r="AH63" i="3"/>
  <c r="AH64" i="3"/>
  <c r="AH65" i="3"/>
  <c r="AH2" i="3"/>
  <c r="AE3" i="3"/>
  <c r="AE4" i="3"/>
  <c r="AE5" i="3"/>
  <c r="AE6" i="3"/>
  <c r="AE7" i="3"/>
  <c r="AE8" i="3"/>
  <c r="AE9" i="3"/>
  <c r="AE10" i="3"/>
  <c r="AE11" i="3"/>
  <c r="AE12" i="3"/>
  <c r="AE13" i="3"/>
  <c r="AE14" i="3"/>
  <c r="AE15" i="3"/>
  <c r="AE16" i="3"/>
  <c r="AE17" i="3"/>
  <c r="AE18" i="3"/>
  <c r="AE19" i="3"/>
  <c r="AE20" i="3"/>
  <c r="AE21" i="3"/>
  <c r="AE22" i="3"/>
  <c r="AE23" i="3"/>
  <c r="AE24" i="3"/>
  <c r="AE25" i="3"/>
  <c r="AE26" i="3"/>
  <c r="AE27" i="3"/>
  <c r="AE28" i="3"/>
  <c r="AE29" i="3"/>
  <c r="AE30" i="3"/>
  <c r="AE31" i="3"/>
  <c r="AE32" i="3"/>
  <c r="AE33" i="3"/>
  <c r="AE34" i="3"/>
  <c r="AE35" i="3"/>
  <c r="AE36" i="3"/>
  <c r="AE37" i="3"/>
  <c r="AE38" i="3"/>
  <c r="AE39" i="3"/>
  <c r="AE40" i="3"/>
  <c r="AE41" i="3"/>
  <c r="AE42" i="3"/>
  <c r="AE43" i="3"/>
  <c r="AE44" i="3"/>
  <c r="AE45" i="3"/>
  <c r="AE46" i="3"/>
  <c r="AE47" i="3"/>
  <c r="AE48" i="3"/>
  <c r="AE49" i="3"/>
  <c r="AE50" i="3"/>
  <c r="AE51" i="3"/>
  <c r="AE52" i="3"/>
  <c r="AE53" i="3"/>
  <c r="AE54" i="3"/>
  <c r="AE55" i="3"/>
  <c r="AE56" i="3"/>
  <c r="AE57" i="3"/>
  <c r="AE58" i="3"/>
  <c r="AE59" i="3"/>
  <c r="AE60" i="3"/>
  <c r="AE61" i="3"/>
  <c r="AE62" i="3"/>
  <c r="AE63" i="3"/>
  <c r="AE64" i="3"/>
  <c r="AE65" i="3"/>
  <c r="AE2" i="3"/>
  <c r="AC3" i="3"/>
  <c r="AC4" i="3"/>
  <c r="AC5" i="3"/>
  <c r="AC6" i="3"/>
  <c r="AC7" i="3"/>
  <c r="AC8" i="3"/>
  <c r="AC9" i="3"/>
  <c r="AC10" i="3"/>
  <c r="AC11" i="3"/>
  <c r="AC12" i="3"/>
  <c r="AC13" i="3"/>
  <c r="AC14" i="3"/>
  <c r="AC15" i="3"/>
  <c r="AC16" i="3"/>
  <c r="AC17" i="3"/>
  <c r="AC18" i="3"/>
  <c r="AC19" i="3"/>
  <c r="AC20" i="3"/>
  <c r="AC21" i="3"/>
  <c r="AC22" i="3"/>
  <c r="AC23" i="3"/>
  <c r="AC24" i="3"/>
  <c r="AC25" i="3"/>
  <c r="AC26" i="3"/>
  <c r="AC27" i="3"/>
  <c r="AC28" i="3"/>
  <c r="AC29" i="3"/>
  <c r="AC30" i="3"/>
  <c r="AC31" i="3"/>
  <c r="AC32" i="3"/>
  <c r="AC33" i="3"/>
  <c r="AC34" i="3"/>
  <c r="AC35" i="3"/>
  <c r="AC36" i="3"/>
  <c r="AC37" i="3"/>
  <c r="AC38" i="3"/>
  <c r="AC39" i="3"/>
  <c r="AC40" i="3"/>
  <c r="AC41" i="3"/>
  <c r="AC42" i="3"/>
  <c r="AC43" i="3"/>
  <c r="AC44" i="3"/>
  <c r="AC45" i="3"/>
  <c r="AC46" i="3"/>
  <c r="AC47" i="3"/>
  <c r="AC48" i="3"/>
  <c r="AC49" i="3"/>
  <c r="AC50" i="3"/>
  <c r="AC51" i="3"/>
  <c r="AC52" i="3"/>
  <c r="AC53" i="3"/>
  <c r="AC54" i="3"/>
  <c r="AC55" i="3"/>
  <c r="AC56" i="3"/>
  <c r="AC57" i="3"/>
  <c r="AC58" i="3"/>
  <c r="AC59" i="3"/>
  <c r="AC60" i="3"/>
  <c r="AC61" i="3"/>
  <c r="AC62" i="3"/>
  <c r="AC63" i="3"/>
  <c r="AC64" i="3"/>
  <c r="AC65" i="3"/>
  <c r="AC2" i="3"/>
  <c r="Z3" i="3"/>
  <c r="Z4" i="3"/>
  <c r="Z5" i="3"/>
  <c r="Z6" i="3"/>
  <c r="Z7" i="3"/>
  <c r="Z8" i="3"/>
  <c r="Z9" i="3"/>
  <c r="Z10" i="3"/>
  <c r="Z11" i="3"/>
  <c r="Z12" i="3"/>
  <c r="Z13" i="3"/>
  <c r="Z14" i="3"/>
  <c r="Z15" i="3"/>
  <c r="Z16" i="3"/>
  <c r="Z17" i="3"/>
  <c r="Z18" i="3"/>
  <c r="Z19" i="3"/>
  <c r="Z20" i="3"/>
  <c r="Z21" i="3"/>
  <c r="Z22" i="3"/>
  <c r="Z23" i="3"/>
  <c r="Z24" i="3"/>
  <c r="Z25" i="3"/>
  <c r="Z26" i="3"/>
  <c r="Z27" i="3"/>
  <c r="Z28" i="3"/>
  <c r="Z29" i="3"/>
  <c r="Z30" i="3"/>
  <c r="Z31" i="3"/>
  <c r="Z32" i="3"/>
  <c r="Z33" i="3"/>
  <c r="Z34" i="3"/>
  <c r="Z35" i="3"/>
  <c r="Z36" i="3"/>
  <c r="Z37" i="3"/>
  <c r="Z38" i="3"/>
  <c r="Z39" i="3"/>
  <c r="Z40" i="3"/>
  <c r="Z41" i="3"/>
  <c r="Z42" i="3"/>
  <c r="Z43" i="3"/>
  <c r="Z44" i="3"/>
  <c r="Z45" i="3"/>
  <c r="Z46" i="3"/>
  <c r="Z47" i="3"/>
  <c r="Z48" i="3"/>
  <c r="Z49" i="3"/>
  <c r="Z50" i="3"/>
  <c r="Z51" i="3"/>
  <c r="Z52" i="3"/>
  <c r="Z53" i="3"/>
  <c r="Z54" i="3"/>
  <c r="Z55" i="3"/>
  <c r="Z56" i="3"/>
  <c r="Z57" i="3"/>
  <c r="Z58" i="3"/>
  <c r="Z59" i="3"/>
  <c r="Z60" i="3"/>
  <c r="Z61" i="3"/>
  <c r="Z62" i="3"/>
  <c r="Z63" i="3"/>
  <c r="Z64" i="3"/>
  <c r="Z65" i="3"/>
  <c r="Z2" i="3"/>
  <c r="X3" i="3"/>
  <c r="X4" i="3"/>
  <c r="X5" i="3"/>
  <c r="X6" i="3"/>
  <c r="X7" i="3"/>
  <c r="X8" i="3"/>
  <c r="X9" i="3"/>
  <c r="X10" i="3"/>
  <c r="X11" i="3"/>
  <c r="X12" i="3"/>
  <c r="X13" i="3"/>
  <c r="X14" i="3"/>
  <c r="X15" i="3"/>
  <c r="X16" i="3"/>
  <c r="X17" i="3"/>
  <c r="X18" i="3"/>
  <c r="X19" i="3"/>
  <c r="X20" i="3"/>
  <c r="X21" i="3"/>
  <c r="X22" i="3"/>
  <c r="X23" i="3"/>
  <c r="X24" i="3"/>
  <c r="X25" i="3"/>
  <c r="X26" i="3"/>
  <c r="X27" i="3"/>
  <c r="X28" i="3"/>
  <c r="X29" i="3"/>
  <c r="X30" i="3"/>
  <c r="X31" i="3"/>
  <c r="X32" i="3"/>
  <c r="X33" i="3"/>
  <c r="X34" i="3"/>
  <c r="X35" i="3"/>
  <c r="X36" i="3"/>
  <c r="X37" i="3"/>
  <c r="X38" i="3"/>
  <c r="X39" i="3"/>
  <c r="X40" i="3"/>
  <c r="X41" i="3"/>
  <c r="X42" i="3"/>
  <c r="X43" i="3"/>
  <c r="X44" i="3"/>
  <c r="X45" i="3"/>
  <c r="X46" i="3"/>
  <c r="X47" i="3"/>
  <c r="X48" i="3"/>
  <c r="X49" i="3"/>
  <c r="X50" i="3"/>
  <c r="X51" i="3"/>
  <c r="X52" i="3"/>
  <c r="X53" i="3"/>
  <c r="X54" i="3"/>
  <c r="X55" i="3"/>
  <c r="X56" i="3"/>
  <c r="X57" i="3"/>
  <c r="X58" i="3"/>
  <c r="X59" i="3"/>
  <c r="X60" i="3"/>
  <c r="X61" i="3"/>
  <c r="X62" i="3"/>
  <c r="X63" i="3"/>
  <c r="X64" i="3"/>
  <c r="X65" i="3"/>
  <c r="X2" i="3"/>
  <c r="U8" i="3"/>
  <c r="U9" i="3"/>
  <c r="U10" i="3"/>
  <c r="U11" i="3"/>
  <c r="U12" i="3"/>
  <c r="U13" i="3"/>
  <c r="U14" i="3"/>
  <c r="U15" i="3"/>
  <c r="U16" i="3"/>
  <c r="U17" i="3"/>
  <c r="U18" i="3"/>
  <c r="U19" i="3"/>
  <c r="U20" i="3"/>
  <c r="U21" i="3"/>
  <c r="U22" i="3"/>
  <c r="U23" i="3"/>
  <c r="U24" i="3"/>
  <c r="U25" i="3"/>
  <c r="U26" i="3"/>
  <c r="U27" i="3"/>
  <c r="U28" i="3"/>
  <c r="U29" i="3"/>
  <c r="U30" i="3"/>
  <c r="U31" i="3"/>
  <c r="U32" i="3"/>
  <c r="U33" i="3"/>
  <c r="U34" i="3"/>
  <c r="U35" i="3"/>
  <c r="U36" i="3"/>
  <c r="U37" i="3"/>
  <c r="U38" i="3"/>
  <c r="U39" i="3"/>
  <c r="U40" i="3"/>
  <c r="U41" i="3"/>
  <c r="U42" i="3"/>
  <c r="U43" i="3"/>
  <c r="U44" i="3"/>
  <c r="U45" i="3"/>
  <c r="U46" i="3"/>
  <c r="U47" i="3"/>
  <c r="U48" i="3"/>
  <c r="U49" i="3"/>
  <c r="U50" i="3"/>
  <c r="U51" i="3"/>
  <c r="U52" i="3"/>
  <c r="U53" i="3"/>
  <c r="U54" i="3"/>
  <c r="U55" i="3"/>
  <c r="U56" i="3"/>
  <c r="U57" i="3"/>
  <c r="U58" i="3"/>
  <c r="U59" i="3"/>
  <c r="U60" i="3"/>
  <c r="U61" i="3"/>
  <c r="U62" i="3"/>
  <c r="U63" i="3"/>
  <c r="U64" i="3"/>
  <c r="U65" i="3"/>
  <c r="U3" i="3"/>
  <c r="U4" i="3"/>
  <c r="U5" i="3"/>
  <c r="U6" i="3"/>
  <c r="U7" i="3"/>
  <c r="U2" i="3"/>
  <c r="R5" i="3"/>
  <c r="R6" i="3"/>
  <c r="R7" i="3"/>
  <c r="R8" i="3"/>
  <c r="R9" i="3"/>
  <c r="R10" i="3"/>
  <c r="R11" i="3"/>
  <c r="R12" i="3"/>
  <c r="R13" i="3"/>
  <c r="R14" i="3"/>
  <c r="R15" i="3"/>
  <c r="R16" i="3"/>
  <c r="R17" i="3"/>
  <c r="R18" i="3"/>
  <c r="R19" i="3"/>
  <c r="R20" i="3"/>
  <c r="R21" i="3"/>
  <c r="R22" i="3"/>
  <c r="R23" i="3"/>
  <c r="R24" i="3"/>
  <c r="R25" i="3"/>
  <c r="R26" i="3"/>
  <c r="R27" i="3"/>
  <c r="R28" i="3"/>
  <c r="R29" i="3"/>
  <c r="R30" i="3"/>
  <c r="R31" i="3"/>
  <c r="R32" i="3"/>
  <c r="R33" i="3"/>
  <c r="R34" i="3"/>
  <c r="R35" i="3"/>
  <c r="R36" i="3"/>
  <c r="R37" i="3"/>
  <c r="R38" i="3"/>
  <c r="R39" i="3"/>
  <c r="R40" i="3"/>
  <c r="R41" i="3"/>
  <c r="R42" i="3"/>
  <c r="R43" i="3"/>
  <c r="R44" i="3"/>
  <c r="R45" i="3"/>
  <c r="R46" i="3"/>
  <c r="R47" i="3"/>
  <c r="R48" i="3"/>
  <c r="R49" i="3"/>
  <c r="R50" i="3"/>
  <c r="R51" i="3"/>
  <c r="R52" i="3"/>
  <c r="R53" i="3"/>
  <c r="R54" i="3"/>
  <c r="R55" i="3"/>
  <c r="R56" i="3"/>
  <c r="R57" i="3"/>
  <c r="R58" i="3"/>
  <c r="R59" i="3"/>
  <c r="R60" i="3"/>
  <c r="R61" i="3"/>
  <c r="R62" i="3"/>
  <c r="R63" i="3"/>
  <c r="R64" i="3"/>
  <c r="R65" i="3"/>
  <c r="R3" i="3"/>
  <c r="R4" i="3"/>
  <c r="R2" i="3"/>
  <c r="O8" i="3"/>
  <c r="O9" i="3"/>
  <c r="O10" i="3"/>
  <c r="O11" i="3"/>
  <c r="O12" i="3"/>
  <c r="O13" i="3"/>
  <c r="O14" i="3"/>
  <c r="O15" i="3"/>
  <c r="O16" i="3"/>
  <c r="O17" i="3"/>
  <c r="O18" i="3"/>
  <c r="O19" i="3"/>
  <c r="O20" i="3"/>
  <c r="O21" i="3"/>
  <c r="O22" i="3"/>
  <c r="O23" i="3"/>
  <c r="O24" i="3"/>
  <c r="O25" i="3"/>
  <c r="O26" i="3"/>
  <c r="O27" i="3"/>
  <c r="O28" i="3"/>
  <c r="O29" i="3"/>
  <c r="O30" i="3"/>
  <c r="O31" i="3"/>
  <c r="O32" i="3"/>
  <c r="O33" i="3"/>
  <c r="O34" i="3"/>
  <c r="O35" i="3"/>
  <c r="O36" i="3"/>
  <c r="O37" i="3"/>
  <c r="O38" i="3"/>
  <c r="O39" i="3"/>
  <c r="O40" i="3"/>
  <c r="O41" i="3"/>
  <c r="O42" i="3"/>
  <c r="O43" i="3"/>
  <c r="O44" i="3"/>
  <c r="O45" i="3"/>
  <c r="O46" i="3"/>
  <c r="O47" i="3"/>
  <c r="O48" i="3"/>
  <c r="O49" i="3"/>
  <c r="O50" i="3"/>
  <c r="O51" i="3"/>
  <c r="O52" i="3"/>
  <c r="O53" i="3"/>
  <c r="O54" i="3"/>
  <c r="O55" i="3"/>
  <c r="O56" i="3"/>
  <c r="O57" i="3"/>
  <c r="O58" i="3"/>
  <c r="O59" i="3"/>
  <c r="O60" i="3"/>
  <c r="O61" i="3"/>
  <c r="O62" i="3"/>
  <c r="O63" i="3"/>
  <c r="O64" i="3"/>
  <c r="O65" i="3"/>
  <c r="O3" i="3"/>
  <c r="O4" i="3"/>
  <c r="O5" i="3"/>
  <c r="O6" i="3"/>
  <c r="O7" i="3"/>
  <c r="O2" i="3"/>
  <c r="K65" i="3"/>
  <c r="K7" i="3"/>
  <c r="K8" i="3"/>
  <c r="K9" i="3"/>
  <c r="K10" i="3"/>
  <c r="K11" i="3"/>
  <c r="K12" i="3"/>
  <c r="K13" i="3"/>
  <c r="K14" i="3"/>
  <c r="K15" i="3"/>
  <c r="K16" i="3"/>
  <c r="K17" i="3"/>
  <c r="K18" i="3"/>
  <c r="K19" i="3"/>
  <c r="K20" i="3"/>
  <c r="K21" i="3"/>
  <c r="K22" i="3"/>
  <c r="K23" i="3"/>
  <c r="K24" i="3"/>
  <c r="K25" i="3"/>
  <c r="K26" i="3"/>
  <c r="K27" i="3"/>
  <c r="K28" i="3"/>
  <c r="K29" i="3"/>
  <c r="K30" i="3"/>
  <c r="K31" i="3"/>
  <c r="K32" i="3"/>
  <c r="K33" i="3"/>
  <c r="K34" i="3"/>
  <c r="K35" i="3"/>
  <c r="K36" i="3"/>
  <c r="K37" i="3"/>
  <c r="K38" i="3"/>
  <c r="K39" i="3"/>
  <c r="K40" i="3"/>
  <c r="K41" i="3"/>
  <c r="K42" i="3"/>
  <c r="K43" i="3"/>
  <c r="K44" i="3"/>
  <c r="K45" i="3"/>
  <c r="K46" i="3"/>
  <c r="K47" i="3"/>
  <c r="K48" i="3"/>
  <c r="K49" i="3"/>
  <c r="K50" i="3"/>
  <c r="K51" i="3"/>
  <c r="K52" i="3"/>
  <c r="K53" i="3"/>
  <c r="K54" i="3"/>
  <c r="K55" i="3"/>
  <c r="K56" i="3"/>
  <c r="K57" i="3"/>
  <c r="K58" i="3"/>
  <c r="K59" i="3"/>
  <c r="K60" i="3"/>
  <c r="K61" i="3"/>
  <c r="K62" i="3"/>
  <c r="K63" i="3"/>
  <c r="K64" i="3"/>
  <c r="K3" i="3"/>
  <c r="K4" i="3"/>
  <c r="K5" i="3"/>
  <c r="K6" i="3"/>
  <c r="K2" i="3"/>
  <c r="J3" i="3"/>
  <c r="J4" i="3"/>
  <c r="J5" i="3"/>
  <c r="J6" i="3"/>
  <c r="J7" i="3"/>
  <c r="J8" i="3"/>
  <c r="J9" i="3"/>
  <c r="J10" i="3"/>
  <c r="J11" i="3"/>
  <c r="J12" i="3"/>
  <c r="J13" i="3"/>
  <c r="J14" i="3"/>
  <c r="J15" i="3"/>
  <c r="J16" i="3"/>
  <c r="J17" i="3"/>
  <c r="J18" i="3"/>
  <c r="J19" i="3"/>
  <c r="J20" i="3"/>
  <c r="J21" i="3"/>
  <c r="J22" i="3"/>
  <c r="J23" i="3"/>
  <c r="J24" i="3"/>
  <c r="J25" i="3"/>
  <c r="J26" i="3"/>
  <c r="J27" i="3"/>
  <c r="J28" i="3"/>
  <c r="J29" i="3"/>
  <c r="J30" i="3"/>
  <c r="J31" i="3"/>
  <c r="J32" i="3"/>
  <c r="J33" i="3"/>
  <c r="J34" i="3"/>
  <c r="J35" i="3"/>
  <c r="J36" i="3"/>
  <c r="J37" i="3"/>
  <c r="J38" i="3"/>
  <c r="J39" i="3"/>
  <c r="J40" i="3"/>
  <c r="J41" i="3"/>
  <c r="J42" i="3"/>
  <c r="J43" i="3"/>
  <c r="J44" i="3"/>
  <c r="J45" i="3"/>
  <c r="J46" i="3"/>
  <c r="J47" i="3"/>
  <c r="J48" i="3"/>
  <c r="J49" i="3"/>
  <c r="J50" i="3"/>
  <c r="J51" i="3"/>
  <c r="J52" i="3"/>
  <c r="J53" i="3"/>
  <c r="J54" i="3"/>
  <c r="J55" i="3"/>
  <c r="J56" i="3"/>
  <c r="J57" i="3"/>
  <c r="J58" i="3"/>
  <c r="J59" i="3"/>
  <c r="J60" i="3"/>
  <c r="J61" i="3"/>
  <c r="J62" i="3"/>
  <c r="J63" i="3"/>
  <c r="J64" i="3"/>
  <c r="J65" i="3"/>
  <c r="J2" i="3"/>
  <c r="BD2" i="3" l="1"/>
  <c r="AP2" i="3"/>
  <c r="BN14" i="3"/>
  <c r="BO57" i="3"/>
  <c r="AP5" i="3"/>
  <c r="AS18" i="3"/>
  <c r="BM44" i="3"/>
  <c r="BD31" i="3"/>
  <c r="AS65" i="3"/>
  <c r="AS62" i="3"/>
  <c r="BD30" i="3"/>
  <c r="BP44" i="3"/>
  <c r="BO15" i="3"/>
  <c r="BP43" i="3"/>
  <c r="BP42" i="3"/>
  <c r="BM43" i="3"/>
  <c r="BP22" i="3"/>
  <c r="BD29" i="3"/>
  <c r="BM28" i="3"/>
  <c r="BP16" i="3"/>
  <c r="BP15" i="3"/>
  <c r="BN47" i="3"/>
  <c r="BD8" i="3"/>
  <c r="BN46" i="3"/>
  <c r="BN29" i="3"/>
  <c r="BN28" i="3"/>
  <c r="BN48" i="3"/>
  <c r="BP14" i="3"/>
  <c r="AS63" i="3"/>
  <c r="BN15" i="3"/>
  <c r="AS6" i="3"/>
  <c r="AS37" i="3"/>
  <c r="BN21" i="3"/>
  <c r="AV6" i="3"/>
  <c r="BE16" i="3"/>
  <c r="AV17" i="3"/>
  <c r="AV16" i="3"/>
  <c r="BF14" i="3"/>
  <c r="BM33" i="3"/>
  <c r="BP64" i="3"/>
  <c r="AS23" i="3"/>
  <c r="BE11" i="3"/>
  <c r="BG44" i="3"/>
  <c r="BG28" i="3"/>
  <c r="BP47" i="3"/>
  <c r="BE44" i="3"/>
  <c r="BE41" i="3"/>
  <c r="BP57" i="3"/>
  <c r="BG27" i="3"/>
  <c r="BM14" i="3"/>
  <c r="BP46" i="3"/>
  <c r="AP50" i="3"/>
  <c r="BE12" i="3"/>
  <c r="BO45" i="3"/>
  <c r="BO44" i="3"/>
  <c r="AP21" i="3"/>
  <c r="AS35" i="3"/>
  <c r="BF42" i="3"/>
  <c r="BG12" i="3"/>
  <c r="BM36" i="3"/>
  <c r="BO43" i="3"/>
  <c r="AP8" i="3"/>
  <c r="AS34" i="3"/>
  <c r="BD42" i="3"/>
  <c r="BE55" i="3"/>
  <c r="BF31" i="3"/>
  <c r="BG11" i="3"/>
  <c r="BM35" i="3"/>
  <c r="BO42" i="3"/>
  <c r="AP7" i="3"/>
  <c r="BD41" i="3"/>
  <c r="BE45" i="3"/>
  <c r="BF30" i="3"/>
  <c r="BG8" i="3"/>
  <c r="BM34" i="3"/>
  <c r="BN42" i="3"/>
  <c r="BO16" i="3"/>
  <c r="BD40" i="3"/>
  <c r="AS8" i="3"/>
  <c r="BE43" i="3"/>
  <c r="BF28" i="3"/>
  <c r="AS64" i="3"/>
  <c r="AS7" i="3"/>
  <c r="BE42" i="3"/>
  <c r="BF25" i="3"/>
  <c r="BM16" i="3"/>
  <c r="BO8" i="3"/>
  <c r="BP17" i="3"/>
  <c r="BD28" i="3"/>
  <c r="BE40" i="3"/>
  <c r="BG56" i="3"/>
  <c r="BP58" i="3"/>
  <c r="AS61" i="3"/>
  <c r="BD27" i="3"/>
  <c r="BG55" i="3"/>
  <c r="BO58" i="3"/>
  <c r="AS60" i="3"/>
  <c r="BD14" i="3"/>
  <c r="AS47" i="3"/>
  <c r="BD13" i="3"/>
  <c r="BE14" i="3"/>
  <c r="BG43" i="3"/>
  <c r="BN57" i="3"/>
  <c r="BO47" i="3"/>
  <c r="AS46" i="3"/>
  <c r="BD12" i="3"/>
  <c r="BE13" i="3"/>
  <c r="BG31" i="3"/>
  <c r="BN49" i="3"/>
  <c r="BO46" i="3"/>
  <c r="BP45" i="3"/>
  <c r="BM27" i="3"/>
  <c r="BN27" i="3"/>
  <c r="AS59" i="3"/>
  <c r="AV59" i="3"/>
  <c r="AP45" i="3"/>
  <c r="AV45" i="3"/>
  <c r="BE24" i="3"/>
  <c r="BD24" i="3"/>
  <c r="BF10" i="3"/>
  <c r="BG10" i="3"/>
  <c r="BD38" i="3"/>
  <c r="AS58" i="3"/>
  <c r="AV58" i="3"/>
  <c r="BE23" i="3"/>
  <c r="BD23" i="3"/>
  <c r="BF23" i="3"/>
  <c r="BF9" i="3"/>
  <c r="BG9" i="3"/>
  <c r="BD37" i="3"/>
  <c r="BG38" i="3"/>
  <c r="BO25" i="3"/>
  <c r="BN25" i="3"/>
  <c r="BO11" i="3"/>
  <c r="BP11" i="3"/>
  <c r="BE22" i="3"/>
  <c r="BD22" i="3"/>
  <c r="BF22" i="3"/>
  <c r="BG37" i="3"/>
  <c r="BP3" i="3"/>
  <c r="BO3" i="3"/>
  <c r="BM24" i="3"/>
  <c r="BN24" i="3"/>
  <c r="BM10" i="3"/>
  <c r="BP10" i="3"/>
  <c r="BN13" i="3"/>
  <c r="BM65" i="3"/>
  <c r="BP65" i="3"/>
  <c r="BO65" i="3"/>
  <c r="BM51" i="3"/>
  <c r="BN51" i="3"/>
  <c r="BM23" i="3"/>
  <c r="BN23" i="3"/>
  <c r="BM9" i="3"/>
  <c r="BP9" i="3"/>
  <c r="BN11" i="3"/>
  <c r="BF24" i="3"/>
  <c r="BO64" i="3"/>
  <c r="BM64" i="3"/>
  <c r="BN10" i="3"/>
  <c r="BP51" i="3"/>
  <c r="AS17" i="3"/>
  <c r="BE10" i="3"/>
  <c r="BP63" i="3"/>
  <c r="BO63" i="3"/>
  <c r="BM63" i="3"/>
  <c r="BN63" i="3"/>
  <c r="BP7" i="3"/>
  <c r="BO7" i="3"/>
  <c r="BN9" i="3"/>
  <c r="BO27" i="3"/>
  <c r="BP50" i="3"/>
  <c r="AS16" i="3"/>
  <c r="BE9" i="3"/>
  <c r="BF8" i="3"/>
  <c r="BN8" i="3"/>
  <c r="BO24" i="3"/>
  <c r="AP58" i="3"/>
  <c r="BE17" i="3"/>
  <c r="BF17" i="3"/>
  <c r="BD59" i="3"/>
  <c r="BD17" i="3"/>
  <c r="BG59" i="3"/>
  <c r="BG24" i="3"/>
  <c r="BN7" i="3"/>
  <c r="BO23" i="3"/>
  <c r="BP13" i="3"/>
  <c r="BE58" i="3"/>
  <c r="BF58" i="3"/>
  <c r="BD58" i="3"/>
  <c r="BD16" i="3"/>
  <c r="BF59" i="3"/>
  <c r="BG58" i="3"/>
  <c r="BG23" i="3"/>
  <c r="BN60" i="3"/>
  <c r="BM60" i="3"/>
  <c r="BO32" i="3"/>
  <c r="BM32" i="3"/>
  <c r="BM3" i="3"/>
  <c r="BN41" i="3"/>
  <c r="BO22" i="3"/>
  <c r="AV36" i="3"/>
  <c r="AP36" i="3"/>
  <c r="AV22" i="3"/>
  <c r="AS22" i="3"/>
  <c r="BE57" i="3"/>
  <c r="BF57" i="3"/>
  <c r="BG29" i="3"/>
  <c r="BE29" i="3"/>
  <c r="BG15" i="3"/>
  <c r="BF15" i="3"/>
  <c r="BD57" i="3"/>
  <c r="BD15" i="3"/>
  <c r="BF45" i="3"/>
  <c r="BG57" i="3"/>
  <c r="BG22" i="3"/>
  <c r="BM13" i="3"/>
  <c r="BN35" i="3"/>
  <c r="BO21" i="3"/>
  <c r="AP22" i="3"/>
  <c r="AS45" i="3"/>
  <c r="AS5" i="3"/>
  <c r="BD43" i="3"/>
  <c r="BF44" i="3"/>
  <c r="BG17" i="3"/>
  <c r="BM53" i="3"/>
  <c r="BM8" i="3"/>
  <c r="BO50" i="3"/>
  <c r="AV4" i="3"/>
  <c r="BM50" i="3"/>
  <c r="BM7" i="3"/>
  <c r="BO49" i="3"/>
  <c r="BE30" i="3"/>
  <c r="BG45" i="3"/>
  <c r="BM49" i="3"/>
  <c r="BN3" i="3"/>
  <c r="BN22" i="3"/>
  <c r="BO48" i="3"/>
  <c r="BO10" i="3"/>
  <c r="BP27" i="3"/>
  <c r="BD56" i="3"/>
  <c r="AP35" i="3"/>
  <c r="AS21" i="3"/>
  <c r="BD55" i="3"/>
  <c r="BG41" i="3"/>
  <c r="BM31" i="3"/>
  <c r="BO30" i="3"/>
  <c r="AS20" i="3"/>
  <c r="BE27" i="3"/>
  <c r="BF56" i="3"/>
  <c r="BG40" i="3"/>
  <c r="BM30" i="3"/>
  <c r="BO29" i="3"/>
  <c r="BP30" i="3"/>
  <c r="AS48" i="3"/>
  <c r="AS19" i="3"/>
  <c r="BM58" i="3"/>
  <c r="BM29" i="3"/>
  <c r="BO28" i="3"/>
  <c r="BD60" i="3"/>
  <c r="BF46" i="3"/>
  <c r="BP20" i="3"/>
  <c r="BN20" i="3"/>
  <c r="BO20" i="3"/>
  <c r="AS56" i="3"/>
  <c r="AP56" i="3"/>
  <c r="AS14" i="3"/>
  <c r="AP14" i="3"/>
  <c r="BG63" i="3"/>
  <c r="BD63" i="3"/>
  <c r="BF49" i="3"/>
  <c r="BG49" i="3"/>
  <c r="BD49" i="3"/>
  <c r="BE35" i="3"/>
  <c r="BF35" i="3"/>
  <c r="BD35" i="3"/>
  <c r="BG35" i="3"/>
  <c r="BE21" i="3"/>
  <c r="BD21" i="3"/>
  <c r="BO2" i="3"/>
  <c r="BP2" i="3"/>
  <c r="BO54" i="3"/>
  <c r="BP54" i="3"/>
  <c r="BN54" i="3"/>
  <c r="BO40" i="3"/>
  <c r="BM40" i="3"/>
  <c r="BP40" i="3"/>
  <c r="BN40" i="3"/>
  <c r="BO26" i="3"/>
  <c r="BM26" i="3"/>
  <c r="BG62" i="3"/>
  <c r="BD62" i="3"/>
  <c r="BG48" i="3"/>
  <c r="BE48" i="3"/>
  <c r="BF48" i="3"/>
  <c r="BD48" i="3"/>
  <c r="BG34" i="3"/>
  <c r="BE34" i="3"/>
  <c r="BF34" i="3"/>
  <c r="BD34" i="3"/>
  <c r="BG20" i="3"/>
  <c r="BE20" i="3"/>
  <c r="BD20" i="3"/>
  <c r="BF20" i="3"/>
  <c r="BG6" i="3"/>
  <c r="BE6" i="3"/>
  <c r="BD6" i="3"/>
  <c r="BE63" i="3"/>
  <c r="BF7" i="3"/>
  <c r="BP26" i="3"/>
  <c r="AS28" i="3"/>
  <c r="BG61" i="3"/>
  <c r="BE61" i="3"/>
  <c r="BG47" i="3"/>
  <c r="BE47" i="3"/>
  <c r="BD47" i="3"/>
  <c r="BG33" i="3"/>
  <c r="BE33" i="3"/>
  <c r="BF33" i="3"/>
  <c r="BD33" i="3"/>
  <c r="BG19" i="3"/>
  <c r="BE19" i="3"/>
  <c r="BD19" i="3"/>
  <c r="BF19" i="3"/>
  <c r="BG5" i="3"/>
  <c r="BE5" i="3"/>
  <c r="BD5" i="3"/>
  <c r="BE62" i="3"/>
  <c r="BF6" i="3"/>
  <c r="BM12" i="3"/>
  <c r="BN26" i="3"/>
  <c r="AP28" i="3"/>
  <c r="BF32" i="3"/>
  <c r="BD32" i="3"/>
  <c r="BG32" i="3"/>
  <c r="BE18" i="3"/>
  <c r="BD18" i="3"/>
  <c r="BF18" i="3"/>
  <c r="BE60" i="3"/>
  <c r="BF5" i="3"/>
  <c r="BG21" i="3"/>
  <c r="BM54" i="3"/>
  <c r="BD61" i="3"/>
  <c r="BE32" i="3"/>
  <c r="BF47" i="3"/>
  <c r="BG60" i="3"/>
  <c r="BG18" i="3"/>
  <c r="BN2" i="3"/>
  <c r="BP6" i="3"/>
  <c r="BM6" i="3"/>
  <c r="BN6" i="3"/>
  <c r="BO6" i="3"/>
  <c r="AV56" i="3"/>
  <c r="BF21" i="3"/>
  <c r="BO19" i="3"/>
  <c r="BP19" i="3"/>
  <c r="BP5" i="3"/>
  <c r="BM5" i="3"/>
  <c r="BN5" i="3"/>
  <c r="BO5" i="3"/>
  <c r="BM48" i="3"/>
  <c r="BM2" i="3"/>
  <c r="BM20" i="3"/>
  <c r="BN19" i="3"/>
  <c r="BO18" i="3"/>
  <c r="BP61" i="3"/>
  <c r="BP33" i="3"/>
  <c r="AV33" i="3"/>
  <c r="AS33" i="3"/>
  <c r="BE2" i="3"/>
  <c r="BG2" i="3"/>
  <c r="BF2" i="3"/>
  <c r="BF54" i="3"/>
  <c r="BE54" i="3"/>
  <c r="BF63" i="3"/>
  <c r="BN59" i="3"/>
  <c r="BM59" i="3"/>
  <c r="BM19" i="3"/>
  <c r="BN18" i="3"/>
  <c r="BO62" i="3"/>
  <c r="BO17" i="3"/>
  <c r="BP60" i="3"/>
  <c r="BP32" i="3"/>
  <c r="AP4" i="3"/>
  <c r="AV32" i="3"/>
  <c r="AS32" i="3"/>
  <c r="BD3" i="3"/>
  <c r="BE3" i="3"/>
  <c r="BF3" i="3"/>
  <c r="BD53" i="3"/>
  <c r="BE53" i="3"/>
  <c r="BD39" i="3"/>
  <c r="BE39" i="3"/>
  <c r="BE49" i="3"/>
  <c r="BE26" i="3"/>
  <c r="BF62" i="3"/>
  <c r="BF39" i="3"/>
  <c r="BG54" i="3"/>
  <c r="BM45" i="3"/>
  <c r="BM18" i="3"/>
  <c r="BN62" i="3"/>
  <c r="BN34" i="3"/>
  <c r="BO61" i="3"/>
  <c r="BO34" i="3"/>
  <c r="BP59" i="3"/>
  <c r="BP31" i="3"/>
  <c r="AS42" i="3"/>
  <c r="AP31" i="3"/>
  <c r="AS31" i="3"/>
  <c r="AV31" i="3"/>
  <c r="BE4" i="3"/>
  <c r="BF4" i="3"/>
  <c r="BD4" i="3"/>
  <c r="BE52" i="3"/>
  <c r="BF52" i="3"/>
  <c r="BD54" i="3"/>
  <c r="BE46" i="3"/>
  <c r="BE25" i="3"/>
  <c r="BF61" i="3"/>
  <c r="BF38" i="3"/>
  <c r="BF11" i="3"/>
  <c r="BG53" i="3"/>
  <c r="BG7" i="3"/>
  <c r="BM17" i="3"/>
  <c r="BN61" i="3"/>
  <c r="BN33" i="3"/>
  <c r="BO60" i="3"/>
  <c r="BP12" i="3"/>
  <c r="AP42" i="3"/>
  <c r="AP44" i="3"/>
  <c r="AV44" i="3"/>
  <c r="AV30" i="3"/>
  <c r="AS30" i="3"/>
  <c r="BF65" i="3"/>
  <c r="BG65" i="3"/>
  <c r="BD65" i="3"/>
  <c r="BE51" i="3"/>
  <c r="BF51" i="3"/>
  <c r="BG51" i="3"/>
  <c r="BD51" i="3"/>
  <c r="BD52" i="3"/>
  <c r="BD7" i="3"/>
  <c r="BF37" i="3"/>
  <c r="BG52" i="3"/>
  <c r="BG26" i="3"/>
  <c r="BG4" i="3"/>
  <c r="BM56" i="3"/>
  <c r="BO56" i="3"/>
  <c r="BP56" i="3"/>
  <c r="BN56" i="3"/>
  <c r="BM62" i="3"/>
  <c r="BN32" i="3"/>
  <c r="BO59" i="3"/>
  <c r="AV14" i="3"/>
  <c r="AS57" i="3"/>
  <c r="AP57" i="3"/>
  <c r="AV43" i="3"/>
  <c r="AP43" i="3"/>
  <c r="AV29" i="3"/>
  <c r="AS29" i="3"/>
  <c r="AS15" i="3"/>
  <c r="AP15" i="3"/>
  <c r="BF64" i="3"/>
  <c r="BG64" i="3"/>
  <c r="BD64" i="3"/>
  <c r="BF50" i="3"/>
  <c r="BG50" i="3"/>
  <c r="BD50" i="3"/>
  <c r="BE36" i="3"/>
  <c r="BF36" i="3"/>
  <c r="BD36" i="3"/>
  <c r="BD46" i="3"/>
  <c r="BD26" i="3"/>
  <c r="BE65" i="3"/>
  <c r="BG25" i="3"/>
  <c r="BG3" i="3"/>
  <c r="BM55" i="3"/>
  <c r="BO55" i="3"/>
  <c r="BP55" i="3"/>
  <c r="BN55" i="3"/>
  <c r="BM41" i="3"/>
  <c r="BO41" i="3"/>
  <c r="BN12" i="3"/>
  <c r="BO31" i="3"/>
  <c r="BO4" i="3"/>
  <c r="BM4" i="3"/>
  <c r="BM11" i="3"/>
  <c r="AP9" i="3"/>
  <c r="AS9" i="3"/>
  <c r="BG16" i="3"/>
  <c r="BN39" i="3"/>
  <c r="BO38" i="3"/>
  <c r="BP39" i="3"/>
  <c r="AS51" i="3"/>
  <c r="BM25" i="3"/>
  <c r="BN38" i="3"/>
  <c r="BO37" i="3"/>
  <c r="BP38" i="3"/>
  <c r="AS50" i="3"/>
  <c r="AV49" i="3"/>
  <c r="AS49" i="3"/>
  <c r="BN53" i="3"/>
  <c r="BN37" i="3"/>
  <c r="BO52" i="3"/>
  <c r="BO36" i="3"/>
  <c r="BP53" i="3"/>
  <c r="BP37" i="3"/>
  <c r="BG13" i="3"/>
  <c r="BM39" i="3"/>
  <c r="BM21" i="3"/>
  <c r="BN52" i="3"/>
  <c r="BN36" i="3"/>
  <c r="BN4" i="3"/>
  <c r="BO51" i="3"/>
  <c r="BO35" i="3"/>
  <c r="BP52" i="3"/>
  <c r="AP64" i="3"/>
  <c r="AV65" i="3"/>
  <c r="AV51" i="3"/>
  <c r="AV37" i="3"/>
  <c r="AV23" i="3"/>
  <c r="AV9" i="3"/>
  <c r="AP63" i="3"/>
  <c r="AP62" i="3"/>
  <c r="AP48" i="3"/>
  <c r="AP34" i="3"/>
  <c r="AP20" i="3"/>
  <c r="AS55" i="3"/>
  <c r="AS41" i="3"/>
  <c r="AS27" i="3"/>
  <c r="AS13" i="3"/>
  <c r="AP61" i="3"/>
  <c r="AP47" i="3"/>
  <c r="AP33" i="3"/>
  <c r="AP19" i="3"/>
  <c r="AS54" i="3"/>
  <c r="AS40" i="3"/>
  <c r="AS26" i="3"/>
  <c r="AS12" i="3"/>
  <c r="AP60" i="3"/>
  <c r="AP46" i="3"/>
  <c r="AP32" i="3"/>
  <c r="AP18" i="3"/>
  <c r="AS53" i="3"/>
  <c r="AS39" i="3"/>
  <c r="AS25" i="3"/>
  <c r="AS11" i="3"/>
  <c r="AP59" i="3"/>
  <c r="AS52" i="3"/>
  <c r="AS38" i="3"/>
  <c r="AS24" i="3"/>
  <c r="AS10" i="3"/>
  <c r="AP55" i="3"/>
  <c r="AP27" i="3"/>
  <c r="AP40" i="3"/>
  <c r="AP12" i="3"/>
  <c r="AV41" i="3"/>
  <c r="AV13" i="3"/>
  <c r="AP39" i="3"/>
  <c r="AP11" i="3"/>
  <c r="AP52" i="3"/>
  <c r="AP38" i="3"/>
  <c r="AP10" i="3"/>
  <c r="AV53" i="3"/>
  <c r="AV25" i="3"/>
  <c r="AP54" i="3"/>
  <c r="AP26" i="3"/>
  <c r="AP24" i="3"/>
  <c r="AP3" i="3"/>
  <c r="AV3" i="3"/>
  <c r="AV2" i="3"/>
  <c r="AS2" i="3"/>
</calcChain>
</file>

<file path=xl/sharedStrings.xml><?xml version="1.0" encoding="utf-8"?>
<sst xmlns="http://schemas.openxmlformats.org/spreadsheetml/2006/main" count="818" uniqueCount="443">
  <si>
    <t>GranteeName</t>
  </si>
  <si>
    <t>NoIIS</t>
  </si>
  <si>
    <t>AgeGrp</t>
  </si>
  <si>
    <t>AgeGrpOth</t>
  </si>
  <si>
    <t>VitalLte30Days</t>
  </si>
  <si>
    <t>OtherLte30Days</t>
  </si>
  <si>
    <t>PctLte30Days</t>
  </si>
  <si>
    <t>VitalGt60Days</t>
  </si>
  <si>
    <t>OtherGt60Days</t>
  </si>
  <si>
    <t>Pct60Days</t>
  </si>
  <si>
    <t>VitalTotal</t>
  </si>
  <si>
    <t>OtherTotal</t>
  </si>
  <si>
    <t>Vax0_1815_30Days</t>
  </si>
  <si>
    <t>Vax0_18Gt30Days</t>
  </si>
  <si>
    <t>Vax0_18Total</t>
  </si>
  <si>
    <t>Vax0_1815_30DaysPct</t>
  </si>
  <si>
    <t>Vax0_18Gt30DaysPct</t>
  </si>
  <si>
    <t>VitalRec</t>
  </si>
  <si>
    <t>OtherRec</t>
  </si>
  <si>
    <t>TotalRecPct</t>
  </si>
  <si>
    <t>AdoLte18EnrNum</t>
  </si>
  <si>
    <t>AdoLte18Pct</t>
  </si>
  <si>
    <t>AllEnrNum</t>
  </si>
  <si>
    <t>AllEnrPct</t>
  </si>
  <si>
    <t>HPChiEnrNum</t>
  </si>
  <si>
    <t>HPChiEnrPct</t>
  </si>
  <si>
    <t>HPChiPartNum</t>
  </si>
  <si>
    <t>HPChiPartPct</t>
  </si>
  <si>
    <t>HPAdoEnrNum</t>
  </si>
  <si>
    <t>HPAdoEnrPct</t>
  </si>
  <si>
    <t>HPAdoPartNum</t>
  </si>
  <si>
    <t>HPAdoPartPct</t>
  </si>
  <si>
    <t>HPAduEnrNum</t>
  </si>
  <si>
    <t>HPAduEnrPct</t>
  </si>
  <si>
    <t>HPAduPartNum</t>
  </si>
  <si>
    <t>HPAduPartPct</t>
  </si>
  <si>
    <t>Ado1317TdapAll</t>
  </si>
  <si>
    <t>Ado1317TdapAllCov</t>
  </si>
  <si>
    <t>AdultGte18FluAll</t>
  </si>
  <si>
    <t>AdultGte18FluAllCov</t>
  </si>
  <si>
    <t>VFCTotal</t>
  </si>
  <si>
    <t>VFCEnr</t>
  </si>
  <si>
    <t>NVFCEnr</t>
  </si>
  <si>
    <t>VFCRep</t>
  </si>
  <si>
    <t>NVFCRep</t>
  </si>
  <si>
    <t>VFCRepPct</t>
  </si>
  <si>
    <t>AllProvRepPct</t>
  </si>
  <si>
    <t>PtStatusProvField</t>
  </si>
  <si>
    <t>PtStatusProvNum</t>
  </si>
  <si>
    <t>PtStatusProvPct</t>
  </si>
  <si>
    <t>GenActPtRost</t>
  </si>
  <si>
    <t>NULL</t>
  </si>
  <si>
    <t>Illinois</t>
  </si>
  <si>
    <t>Rhode Island</t>
  </si>
  <si>
    <t>North Carolina</t>
  </si>
  <si>
    <t>Kentucky</t>
  </si>
  <si>
    <t>New York City</t>
  </si>
  <si>
    <t>Oklahoma</t>
  </si>
  <si>
    <t>Georgia</t>
  </si>
  <si>
    <t>South Dakota</t>
  </si>
  <si>
    <t>Massachusetts</t>
  </si>
  <si>
    <t>Maine</t>
  </si>
  <si>
    <t>Vermont</t>
  </si>
  <si>
    <t>San Antonio</t>
  </si>
  <si>
    <t>Montana</t>
  </si>
  <si>
    <t>Iowa</t>
  </si>
  <si>
    <t>Arkansas</t>
  </si>
  <si>
    <t>Colorado</t>
  </si>
  <si>
    <t>Washington</t>
  </si>
  <si>
    <t>Michigan</t>
  </si>
  <si>
    <t>South Carolina</t>
  </si>
  <si>
    <t>Texas</t>
  </si>
  <si>
    <t>Virginia</t>
  </si>
  <si>
    <t>New York State</t>
  </si>
  <si>
    <t>New Mexico</t>
  </si>
  <si>
    <t>West Virginia</t>
  </si>
  <si>
    <t>Tennessee</t>
  </si>
  <si>
    <t>Chicago</t>
  </si>
  <si>
    <t>Louisiana</t>
  </si>
  <si>
    <t>New Hampshire</t>
  </si>
  <si>
    <t>Kansas</t>
  </si>
  <si>
    <t>Alaska</t>
  </si>
  <si>
    <t>Hawaii</t>
  </si>
  <si>
    <t>Vital31_60Days</t>
  </si>
  <si>
    <t>Other31_60Days</t>
  </si>
  <si>
    <t>Pct31_60Days</t>
  </si>
  <si>
    <t>Vax0_18Lte1Day</t>
  </si>
  <si>
    <t>Vax0_182_14Days</t>
  </si>
  <si>
    <t>Vax0_18Lte1DayPct</t>
  </si>
  <si>
    <t>Vax0_182_14DaysPct</t>
  </si>
  <si>
    <t>HL7251SAQRHIE</t>
  </si>
  <si>
    <t>HL7251SAHIE</t>
  </si>
  <si>
    <t>HL7251QRHIE</t>
  </si>
  <si>
    <t>OtherHL7SAQRHIE</t>
  </si>
  <si>
    <t>OtherHL7251SAHIE</t>
  </si>
  <si>
    <t>OtherHL7251QRHIE</t>
  </si>
  <si>
    <t>HIETotal</t>
  </si>
  <si>
    <t>HL7251SAQRNoHIE</t>
  </si>
  <si>
    <t>HL7251SANoHIE</t>
  </si>
  <si>
    <t>HL7251QRNoHIE</t>
  </si>
  <si>
    <t>OtherHL7SAQRNoHIE</t>
  </si>
  <si>
    <t>OtherHL7251SANoHIE</t>
  </si>
  <si>
    <t>OtherHL7251QRNoHIE</t>
  </si>
  <si>
    <t>NoHIETotal</t>
  </si>
  <si>
    <t>HL7251SAQRTotal</t>
  </si>
  <si>
    <t>HL7251SATotal</t>
  </si>
  <si>
    <t>HL7251QRTotal</t>
  </si>
  <si>
    <t>OtherHL7SAQRTotal</t>
  </si>
  <si>
    <t>OtherHL7251SATotal</t>
  </si>
  <si>
    <t>OtherHL7251QRTotal</t>
  </si>
  <si>
    <t>RegIntSAQR</t>
  </si>
  <si>
    <t>RegIntSA</t>
  </si>
  <si>
    <t>RegIntQR</t>
  </si>
  <si>
    <t>CurrentTestSAQR</t>
  </si>
  <si>
    <t>CurrentTestSA</t>
  </si>
  <si>
    <t>CurrentTestQR</t>
  </si>
  <si>
    <t>SAQRTotal</t>
  </si>
  <si>
    <t>SATotal</t>
  </si>
  <si>
    <t>QRTotal</t>
  </si>
  <si>
    <t>SptHEDIS</t>
  </si>
  <si>
    <t>SptMedicaQI</t>
  </si>
  <si>
    <t>SptUnderImzPop</t>
  </si>
  <si>
    <t>Minnesota</t>
  </si>
  <si>
    <t>Wisconsin</t>
  </si>
  <si>
    <t>Wyoming</t>
  </si>
  <si>
    <t>North Dakota</t>
  </si>
  <si>
    <t>Pennsylvania</t>
  </si>
  <si>
    <t>Philadelphia</t>
  </si>
  <si>
    <t>Ohio</t>
  </si>
  <si>
    <t>Houston</t>
  </si>
  <si>
    <t>Mississippi</t>
  </si>
  <si>
    <t>Arizona</t>
  </si>
  <si>
    <t>Delaware</t>
  </si>
  <si>
    <t>Palau</t>
  </si>
  <si>
    <t>Florida</t>
  </si>
  <si>
    <t>Puerto Rico</t>
  </si>
  <si>
    <t>New Jersey</t>
  </si>
  <si>
    <t>Nebraska</t>
  </si>
  <si>
    <t>Missouri</t>
  </si>
  <si>
    <t>American Samoa</t>
  </si>
  <si>
    <t>Idaho</t>
  </si>
  <si>
    <t>Micronesia</t>
  </si>
  <si>
    <t>Connecticut</t>
  </si>
  <si>
    <t>District of Columbia</t>
  </si>
  <si>
    <t>Nevada</t>
  </si>
  <si>
    <t>Maryland</t>
  </si>
  <si>
    <t>Utah</t>
  </si>
  <si>
    <t>Marshall Islands</t>
  </si>
  <si>
    <t>Virgin Islands</t>
  </si>
  <si>
    <t>Oregon</t>
  </si>
  <si>
    <t>Guam</t>
  </si>
  <si>
    <t>Alabama</t>
  </si>
  <si>
    <t>Indiana</t>
  </si>
  <si>
    <t>California</t>
  </si>
  <si>
    <t>IISNIS2yoDiff</t>
  </si>
  <si>
    <t>IISNISAdoDiff</t>
  </si>
  <si>
    <t>IISBRFSSAdultDiff</t>
  </si>
  <si>
    <t>ProvCvrgAssmtQI</t>
  </si>
  <si>
    <t>IISStaffProvCvrgAssmt</t>
  </si>
  <si>
    <t>NonIISStaffProvCvrgAssmt</t>
  </si>
  <si>
    <t>ProvCvrgUserCrit</t>
  </si>
  <si>
    <t>N. Mariana Islands</t>
  </si>
  <si>
    <t>NBCensus</t>
  </si>
  <si>
    <t>AdoLte18Census</t>
  </si>
  <si>
    <t>AllCensus</t>
  </si>
  <si>
    <t>Chi4moLt6Census</t>
  </si>
  <si>
    <t>Ado1117Census</t>
  </si>
  <si>
    <t>AdultGte19Census</t>
  </si>
  <si>
    <t>VaxDlvAdmAssess</t>
  </si>
  <si>
    <t>ResAddressVerif</t>
  </si>
  <si>
    <t>ResAddressUSPS</t>
  </si>
  <si>
    <t>AllLte1Day</t>
  </si>
  <si>
    <t>All2_14Days</t>
  </si>
  <si>
    <t>All15_30Days</t>
  </si>
  <si>
    <t>AllGt30Days</t>
  </si>
  <si>
    <t>AllTotal</t>
  </si>
  <si>
    <t>AllLte1DayPct</t>
  </si>
  <si>
    <t>All2_14DaysPct</t>
  </si>
  <si>
    <t>All15_30DaysPct</t>
  </si>
  <si>
    <t>AllGt30DaysPct</t>
  </si>
  <si>
    <t>PopCovPublishRpt</t>
  </si>
  <si>
    <t>PopCovPublishWeb</t>
  </si>
  <si>
    <t>PopCovPublishWebAddress</t>
  </si>
  <si>
    <t>AssnPAISInactJuris</t>
  </si>
  <si>
    <t>AssnPAISInactProv</t>
  </si>
  <si>
    <t>AssnDeceasedStatus</t>
  </si>
  <si>
    <t>ChiCensus2yo</t>
  </si>
  <si>
    <t>ChiSerAll2yo</t>
  </si>
  <si>
    <t>ChiSerAllCov2yo</t>
  </si>
  <si>
    <t>Ado1317Census</t>
  </si>
  <si>
    <t>NISAdo</t>
  </si>
  <si>
    <t>AdultGte18Census</t>
  </si>
  <si>
    <t>BRFSSAdult</t>
  </si>
  <si>
    <t>AssessRecManRes</t>
  </si>
  <si>
    <t>AssessRecManTime</t>
  </si>
  <si>
    <t>AssessDupe</t>
  </si>
  <si>
    <t>NIS 2yo</t>
  </si>
  <si>
    <t>https://www.nmhealth.org/about/phd/idb/imp/siis/data/</t>
  </si>
  <si>
    <t>https://experience.arcgis.com/experience/3d8eea39f5c1443db1743a4cb8948a9c</t>
  </si>
  <si>
    <t>https://hsa.gov.fm/covid-19/</t>
  </si>
  <si>
    <t>https://www.oregon.gov/oha/ph/preventionwellness/vaccinesimmunization/pages/research.aspx</t>
  </si>
  <si>
    <t>https://covid19.ca.gov/vaccination-progress-data/</t>
  </si>
  <si>
    <t>https://oklahoma.gov/health/services/personal-health/immunizations/imm-shot-records/imm-osiis.html</t>
  </si>
  <si>
    <t>https://www.hhs.nd.gov/health/diseases-conditions-and-immunization/immunizations/coverage-rates</t>
  </si>
  <si>
    <t>https://doh.sd.gov/health-data-reports/data-dashboards/school-immunization-dashboard/</t>
  </si>
  <si>
    <t>https://data.ohio.gov/wps/portal/gov/data/view/covid-19-reporting</t>
  </si>
  <si>
    <t>https://doh.wa.gov/data-and-statistical-reports/diseases-and-chronic-conditions/communicable-disease-surveillance-data/respiratory-illness-data-dashboard</t>
  </si>
  <si>
    <t>https://apps.health.ny.gov/public/tabvis/PHIG_Public/pa/reports/state</t>
  </si>
  <si>
    <t>https://www.mass.gov/info-details/immunizations-for-respiratory-diseases</t>
  </si>
  <si>
    <t>https://www.tn.gov/health/cedep/immunization-program/ip/immunization-fact-sheet/coverage-rate-dashboard.html</t>
  </si>
  <si>
    <t>https://ldh.la.gov/page/data-summary</t>
  </si>
  <si>
    <t>https://www.in.gov/health/immunization/immunization-data/county-rate-assessment/Annual_Reports</t>
  </si>
  <si>
    <t xml:space="preserve">https://data.web.health.state.mn.us/immunization  </t>
  </si>
  <si>
    <t>https://ricair-data-rihealth.hub.arcgis.com/pages/ricair</t>
  </si>
  <si>
    <t xml:space="preserve">We have various reports and dashboards published on our data website: https://www.dhs.wisconsin.gov/immunization/data/index.htm, </t>
  </si>
  <si>
    <t>https://www.michigan.gov/mdhhs/adult-child-serv/childrenfamilies/immunizations/data-statistics</t>
  </si>
  <si>
    <t>https://www.ncdhhs.gov/mpox-2024-vaccination-update/open</t>
  </si>
  <si>
    <t>https://hhs.iowa.gov/data/health/immunization</t>
  </si>
  <si>
    <t xml:space="preserve">https://my healthycommunity.dhss.delaware.gov/portals/flu/locations/state/seasons/2023-2024/overview   </t>
  </si>
  <si>
    <t>https://health.maryland.gov/phpa/influenza/Pages/flu-dashboard.aspx</t>
  </si>
  <si>
    <t>https://datos.salud.pr.gov/covid-19/vaccination</t>
  </si>
  <si>
    <t>https://www.cdc.gov/</t>
  </si>
  <si>
    <t>https://health.alaska.gov/dph/Epi/iz/Pages/fluvaccination.aspxhttps://content.govdelivery.com/attachments/AKDHSS/2025/03/04/file_attachments/3181944/AK-Vaccination-Coverage-Q42024.pdf</t>
  </si>
  <si>
    <t>https://www.azdhs.gov/preparedness/epidemiology-disease- control/immunization/index.phpreportsimmunization-coverage</t>
  </si>
  <si>
    <t>https://www.chicago.gov/city/en/depts/cdph/supp_info/infectious/respiratory-illness/covid-19-home/covid-19-vaccine-dashboard.html and https://www.chicago.gov/city/en/depts/cdph/provdrs/infectious_disease/supp_info/influenza-dashboard.html</t>
  </si>
  <si>
    <t>https://cdphe.colorado.gov/immunization-rates-reports-and-data https://cdphe.colorado.gov/immunization/school-and-child-caredatahttps://cdphe.colorado.gov/respiratory-virus-immunization-data</t>
  </si>
  <si>
    <t xml:space="preserve">https://data.ct.gov/ </t>
  </si>
  <si>
    <t>https://www.flhealthcharts.gov/charts/Default.aspx</t>
  </si>
  <si>
    <t>https://dph.illinois.gov/topics-services/prevention-wellness/immunization/coverage-dashboards/flu-vaccination.html and https://dph.illinois.gov/topics-services/prevention-wellness/immunization/coverage-dashboards/covid19-vaccination.html.</t>
  </si>
  <si>
    <t>https://www.kdhe.ks.gov/219/Immunization-Coverage</t>
  </si>
  <si>
    <t>https://healthtracking.ky.gov/Topics/immunizations/Pages/Kentucky-Immunization-Registry-.aspx</t>
  </si>
  <si>
    <t>https://www.cdc.gov/fluvaxview/dashboard/vaccine-administration-coverage-jurisdiction-iis.html?CDC_AAref_Val=https://www.cdc.gov/flu/fluvaxview/dashboard/jurisdiction-IIS-coverage.htm</t>
  </si>
  <si>
    <t>I don’t have the links right now, but various local health departments LHDs and other authorities have used some of the data provided by the IIS for their publications, presentations, or grant applications.</t>
  </si>
  <si>
    <t>COVID Monitoring: https://app.powerbigov.us/view?r=eyJrIjoiNGY0NjQ4MzEtMmFlMC00MTg5LWI2OTUtZDAxMDViODIyZmIyIiwidCI6ImU0YTM0MGU2LWI4OWUtNGU2OC04ZWFhLTE1NDRkMjcwMzk4MCJ9Influenza  RSV: https://app.powerbigov.us/view?r=eyJrIjoiNzU1ZGI0ODQtMDAzMy00NDAzLTgyZmMtM2Q4MzM4ZjlmY2RiIiwidCI6ImU0YTM0MGU2LWI4OWUtNGU2OC04ZWFhLTE1NDRkMjcwMzk4MCJ9School Vaccinations  Exemptions: https://app.powerbigov.us/view?r=eyJrIjoiZDkyZjFiMGUtZjNhZS00YTQ2LWFiMmItMDFkYjZhNTA5OGM1IiwidCI6ImU0YTM0MGU2LWI4OWUtNGU2OC04ZWFhLTE1NDRkMjcwMzk4MCJ9MPOX: https://app.powerbigov.us/view?r=eyJrIjoiZTE4NjY4YjEtNzFlNi00NDliLWJlMDYtMGM3MGI2MWRlMDUwIiwidCI6ImU0YTM0MGU2LWI4OWUtNGU2OC04ZWFhLTE1NDRkMjcwMzk4MCJ9</t>
  </si>
  <si>
    <t>https://hip.phila.gov/document/4991/24-25_Flu_Vaccine_Dashboard_f6jePdw.JPG/</t>
  </si>
  <si>
    <t>https://dph.sc.gov/professionals/public-health-data/flu-watch/biweekly-flu-vaccination-data</t>
  </si>
  <si>
    <t>https://avrpublic.dhhs.utah.gov/imms_dashboard/</t>
  </si>
  <si>
    <t>https://www.healthvermont.gov/sites/default/files/document/hsi-imr-RSV-vaccination-data-brief.pdf</t>
  </si>
  <si>
    <t xml:space="preserve"> https://health.wyo.gov/publichealth/immunization/immunization-data/</t>
  </si>
  <si>
    <t>BlueAdditionalDataNote</t>
  </si>
  <si>
    <t>Please provide any relevant notes or comments for data provided for ADDITIONAL DATA.</t>
  </si>
  <si>
    <t>BlueUniqueNote</t>
  </si>
  <si>
    <t>Please provide any relevant notes or comments for data provided for BLUEPRINT: UNIQUE.</t>
  </si>
  <si>
    <t>BlueAccurateNote</t>
  </si>
  <si>
    <t>Please provide any relevant notes or comments for data provided for BLUEPRINT: ACCURATE.</t>
  </si>
  <si>
    <t>BlueAvailableNote</t>
  </si>
  <si>
    <t>Please provide any relevant notes or comments for data provided for BLUEPRINT: AVAILABLE.</t>
  </si>
  <si>
    <t>BlueTimelyNote</t>
  </si>
  <si>
    <t>Please provide any relevant notes or comments for data provided for BLUEPRINT: TIMELY.</t>
  </si>
  <si>
    <t>BlueValidNote</t>
  </si>
  <si>
    <t>Please provide any relevant notes or comments for data provided for BLUEPRINT: VALID.</t>
  </si>
  <si>
    <t>BlueCompleteNote</t>
  </si>
  <si>
    <t>Please provide any relevant notes or comments for data provided for BLUEPRINT: COMPLETE</t>
  </si>
  <si>
    <t>Autocalculated</t>
  </si>
  <si>
    <t>0 = No, 1 = Yes</t>
  </si>
  <si>
    <t>Autopopulated</t>
  </si>
  <si>
    <t>Full range</t>
  </si>
  <si>
    <t>NIS2yo</t>
  </si>
  <si>
    <t>If question is NULL (not yet answered), block out number field and percentage fields. If 42a = No, clear and block out 42b and 42c</t>
  </si>
  <si>
    <t>0 = No Field, 1 = Field</t>
  </si>
  <si>
    <t>If Q.32 = Yes, then text entry required for Q.32a.</t>
  </si>
  <si>
    <t>If Q.6 = c, text entry required</t>
  </si>
  <si>
    <t>c.i (Other text box)</t>
  </si>
  <si>
    <t>If Q.6 = a, block out and/or hide Q.23 – 26, 51 - 53</t>
  </si>
  <si>
    <t>1 = "0–18 yo", 2 = "all ages", 3 = "Other"</t>
  </si>
  <si>
    <t>6 Which age groups are included in your IIS? Select one: 
a. Birth through 18 years of age
b. All ages, including adults
c.. Other (specify)______________</t>
  </si>
  <si>
    <t>If Yes, block out entire report (Q.6 - Q.58)</t>
  </si>
  <si>
    <t>0 = Not Selected
1 = Yes</t>
  </si>
  <si>
    <t xml:space="preserve">5. There is no IIS in production in this state/city/territory. </t>
  </si>
  <si>
    <t>TechContact</t>
  </si>
  <si>
    <t>4h: Check if contact person for questions about this report</t>
  </si>
  <si>
    <t>TechEmail</t>
  </si>
  <si>
    <t>4g. Email:</t>
  </si>
  <si>
    <t>TechExt</t>
  </si>
  <si>
    <t xml:space="preserve">4f. Ext: </t>
  </si>
  <si>
    <t>TechPhon</t>
  </si>
  <si>
    <t xml:space="preserve">4e. Phone: </t>
  </si>
  <si>
    <t>TechAffil</t>
  </si>
  <si>
    <t>4d. Affiliation:</t>
  </si>
  <si>
    <t>TechTitle</t>
  </si>
  <si>
    <t xml:space="preserve">4c. Title: </t>
  </si>
  <si>
    <t>TechNameLast</t>
  </si>
  <si>
    <t xml:space="preserve">4b. Last Name: </t>
  </si>
  <si>
    <t>TechNameFirst</t>
  </si>
  <si>
    <t xml:space="preserve">4a. First Name: </t>
  </si>
  <si>
    <t>If Yes, autopopulate 4a - 4g with values from 3a - 3g</t>
  </si>
  <si>
    <t>SameProgCont</t>
  </si>
  <si>
    <t xml:space="preserve">4. Check if same as programmatic contact </t>
  </si>
  <si>
    <t>ProgContact</t>
  </si>
  <si>
    <t>3h: Check if contact person for questions about this report</t>
  </si>
  <si>
    <t>ProgEmail</t>
  </si>
  <si>
    <t>3g. Email:</t>
  </si>
  <si>
    <t>ProgExt</t>
  </si>
  <si>
    <t xml:space="preserve">3f. Ext: </t>
  </si>
  <si>
    <t>ProgPhone</t>
  </si>
  <si>
    <t xml:space="preserve">3e. Phone: </t>
  </si>
  <si>
    <t>ProgAffil</t>
  </si>
  <si>
    <t>3d. Affiliation:</t>
  </si>
  <si>
    <t>ProgTitle</t>
  </si>
  <si>
    <t xml:space="preserve">3c. Title: </t>
  </si>
  <si>
    <t>ProgNameLast</t>
  </si>
  <si>
    <t xml:space="preserve">3b. Last Name: </t>
  </si>
  <si>
    <t>ProgNameFirst</t>
  </si>
  <si>
    <t xml:space="preserve">3a. First Name: </t>
  </si>
  <si>
    <t>CompletedBy</t>
  </si>
  <si>
    <t>2. Name of person(s) submitting this report</t>
  </si>
  <si>
    <t>1. Awardee</t>
  </si>
  <si>
    <t>Skip Logic</t>
  </si>
  <si>
    <t>Variable Value</t>
  </si>
  <si>
    <t>Variable</t>
  </si>
  <si>
    <t>Question</t>
  </si>
  <si>
    <t>7a. Number of provider sites in your jurisdiction as of December 31, 2024 (VFC Sites)</t>
  </si>
  <si>
    <t>8a. Number of provider sites in your jurisdiction enrolled in your IIS as of December 31, 2024 (VFC Sites)</t>
  </si>
  <si>
    <t>8b. Number of provider sites in your jurisdiction enrolled in your IIS as of December 31, 2024 (Non-VFC Sites)</t>
  </si>
  <si>
    <t>9a. Number of enrolled provider sites reporting data to your IIS at least once from July 1, 2024–December 31, 2024 (VFC Sites)</t>
  </si>
  <si>
    <t>9b. Number of enrolled public provider sites reporting data to your IIS at least once from July 1, 2024–December 31, 2024 (Non-VFC Sites)</t>
  </si>
  <si>
    <t>9c. Percentage of VFC provider sites that reported data to your IIS at least once from July 1, 2024 – December 31, 2024 (Q.9a/Q.7a)</t>
  </si>
  <si>
    <t>9d. Percentage of all VFC provider sites and enrolled non-VFC provider sites who reported data to your IIS at least once from July 1, 2024 – December 31, 2024 (Q.9a+Q.9b/Q.7a+Q.8b)</t>
  </si>
  <si>
    <t>10. Number of children in the jurisdiction born from January 1 through December 31, 2024 (2023 Census data)</t>
  </si>
  <si>
    <t>11. Number of patient records created in your IIS from Vital Records for children born from January 1 through December 31, 2024 who resided in your jurisdiction at the time of query._____________</t>
  </si>
  <si>
    <t>12. Number of patient records created in your IIS from sources other than Vital Records for children born from January 1 through December 31, 2024 who resided in your jurisdiction at the time of query. _______________</t>
  </si>
  <si>
    <t>12a. Percentage of children in your IIS born from January 1 through December 31, 2024 with records created in your IIS from all sources (Q.11+Q.12/Q.10)</t>
  </si>
  <si>
    <t xml:space="preserve">13. Number of individuals aged 0 years through 18 years in the jurisdiction at the time of query (2023 Census Data) </t>
  </si>
  <si>
    <t>14. Number of individuals aged 0 years through 18 years (born from January 1, 2006 through December 31, 2024) in both your jurisdiction AND your IIS. __________</t>
  </si>
  <si>
    <t>14a. 0–18 years enrollment: Percentage of individuals aged 0 years through 18 years in both your jurisdiction AND your IIS (Q.14/Q.13)</t>
  </si>
  <si>
    <t xml:space="preserve">15. Number of individuals of all ages in the jurisdiction at the time of query (2023 Census Data) </t>
  </si>
  <si>
    <t>16. Number of individuals of all ages (born on or before December 31, 2024) in both your jurisdiction AND your IIS. __________</t>
  </si>
  <si>
    <t>16a. Lifespan enrollment: Percentage of individuals of all ages in both your jurisdiction AND your IIS (Q.16/Q.15)</t>
  </si>
  <si>
    <t xml:space="preserve">17. Number of children aged 4 months through 5 years in the jurisdiction at the time of query (2023 Census data) </t>
  </si>
  <si>
    <t>18. Number of children aged 4 months through 5 years (born from January 1, 2019 through Aug 31, 2024) in both your jurisdiction AND IIS at the time of query__________</t>
  </si>
  <si>
    <t>18a. Child enrollment: Percentage of children aged 4 months through 5 years in both your jurisdiction AND IIS at the time of query (Q.18/Q.17)</t>
  </si>
  <si>
    <t xml:space="preserve">19. Number of children in Q.18 (children born from January 1, 2019 through Aug 31, 2024 in both your jurisdiction AND IIS at the time of query) who have 2 or more vaccine doses recorded in your IIS  (Healthy People 2022 objective) </t>
  </si>
  <si>
    <t>19a. Child participation: Percentage of children aged 4 months through 5 years in both your jurisdiction AND IIS at the time of query who have 2 or more vaccine doses recorded in your IIS (Q.19/Q.17)</t>
  </si>
  <si>
    <t xml:space="preserve">20. Number of adolescents aged 11 through 17 years in your jurisdiction at the time of query (2023 Census)   </t>
  </si>
  <si>
    <t>21. Number of adolescents aged 11 through 17 years (born from January 1, 2007 through December 31, 2013) in both your jurisdiction AND IIS at the time of query.  ______________</t>
  </si>
  <si>
    <t>21a. Adolescent enrollment: Percentage of adolescents aged 11 through 17 years in both your jurisdiction AND IIS at the time of query (Q.21/Q.20)</t>
  </si>
  <si>
    <t>22. Number of adolescents in Q.21 (adolescents born from January 1, 2007 through December 31, 2013 in both your jurisdiction AND IIS at the time of query) who have 2 or more adolescent vaccine doses administered from age 9 through 17 years recorded in your IIS? (Healthy People 2022 objective).  ______________</t>
  </si>
  <si>
    <t>22a. Adolescent participation: Percentage of adolescents aged 11 through 17 years in both your jurisdiction AND IIS at the time of query who have 2 or more adolescent vaccine doses recorded in your IIS (Q.22/Q.20)</t>
  </si>
  <si>
    <t xml:space="preserve">23. Number of adults aged 19 years and older in your jurisdiction at the time of query (2023 Census data) </t>
  </si>
  <si>
    <t>24. Number of adults aged 19 years and older (born on or before December 31, 2005) in both your jurisdiction AND IIS at the time of query. ___________</t>
  </si>
  <si>
    <t>24a. Adult enrollment: Percentage of adults aged 19 years and older in both your jurisdiction AND IIS at the time of query (Q.24/Q.23)</t>
  </si>
  <si>
    <t>25. Number of adults in Q.24 (born on or before December 31, 2005 in both your jurisdiction AND IIS at the time of query) who have 1 or more adult vaccine dose(s) administered at 19 years and older recorded in your IIS._____________</t>
  </si>
  <si>
    <t>25a. Adult participation: percentage of adults aged 19 years and older in both your jurisdiction AND IIS at the time of query who have 1 or more adult vaccine dose(s) recorded in your IIS (Q.25/Q.23) </t>
  </si>
  <si>
    <t xml:space="preserve">26. Within the last six months of 2024, did your IIS assesses the number of publicly-funded vaccines delivered AND the number of publicly-funded vaccines administered in your IIS using IIS vaccine inventory functionality?	</t>
  </si>
  <si>
    <t>27. In 2024, were residential addresses verified to ensure a patient currently resided at the address listed in the patient record?</t>
  </si>
  <si>
    <t>28. In 2024, were residential addresses standardized and validated as USPS addresses?</t>
  </si>
  <si>
    <t>29. For children born January 1 through December 31, 2024 in your IIS’s jurisdiction, what number had a demographic record established in your IIS within the following days after birth:</t>
  </si>
  <si>
    <t>29a. Number of children with record established from vital records within 30 Days</t>
  </si>
  <si>
    <t>29b. Number of children with records established from record sources other than Vital Records within 30 Days</t>
  </si>
  <si>
    <t>29c. Percentage of all children with records established within 30 Days</t>
  </si>
  <si>
    <t>29d. Number of children with records established from Vital Records within 31 through 60 Days</t>
  </si>
  <si>
    <t>29e. Number of children with records established from record sources other than Vital Records within 31 through 60 Days</t>
  </si>
  <si>
    <t>29f. Percentage of all children with records established within 31 through 60 Days</t>
  </si>
  <si>
    <t>29g. Number of children with records established from Vital Records in greater than 60 days</t>
  </si>
  <si>
    <t>29h. Number of children with records established from record sources other than Vital Records in greater than 60 days</t>
  </si>
  <si>
    <t>29i. Percentage of all children with records established in greater than 60 days</t>
  </si>
  <si>
    <t>29j. Total number of children with records established from Vital Records in 2024</t>
  </si>
  <si>
    <t>29k. Total number of children with records established from record sources other than Vital Records in 2024</t>
  </si>
  <si>
    <t>30. For vaccinations administered in CY2024 to all persons 0 - 18 years in your IIS, list the number of vaccine doses posted to production to your IIS within the following time frames:</t>
  </si>
  <si>
    <t>30a. Number of vaccine doses administered (i.e. non-historical) during CY2024 to persons aged 0 through 18 years that are processed within 1 day</t>
  </si>
  <si>
    <t>30b. Number of vaccine doses administered (i.e. non-historical) during CY2024 to persons aged 0 through 18 years that are processed within 2 through 14 days</t>
  </si>
  <si>
    <t>30c. Number of vaccine doses administered (i.e. non-historical) during CY2024 to persons aged 0 through 18 years that are processed within 15 through 30 days</t>
  </si>
  <si>
    <t>30d. Number of vaccine doses administered (i.e. non-historical) during CY2024 to persons aged 0 through 18 years that are processed in greater than 30 days</t>
  </si>
  <si>
    <t xml:space="preserve">30e. Total number of vaccine doses administered (i.e. non-historical) during CY2024 to persons aged 0 through 18 years </t>
  </si>
  <si>
    <t>30f. Percentage of vaccine doses administered (i.e. non-historical) during CY2024 to persons aged 0 through 18 years that are processed within 1 day</t>
  </si>
  <si>
    <t>30g. Percentage of vaccine doses administered (i.e. non-historical) during CY2024 to persons aged 0 through 18 years that are processed within 2 through 14 days</t>
  </si>
  <si>
    <t>30h. Percentage of vaccine doses administered (i.e. non-historical) during CY2024 to persons aged 0 through 18 years that are processed within 15 through 30 days</t>
  </si>
  <si>
    <t>30i. Percentage of vaccine doses administered (i.e. non-historical) during CY2024 to persons aged 0 through 18 years that are processed in greater than 30 days</t>
  </si>
  <si>
    <t>30j. Number of vaccine doses administered (i.e. non-historical) during CY2024 to persons of all ages (lifespan) that are processed within 1 day</t>
  </si>
  <si>
    <t>30k. Number of vaccine doses administered (i.e. non-historical) during CY2024 to persons of all ages (lifespan) that are processed within 2 through 14 days</t>
  </si>
  <si>
    <t>30l. Number of vaccine doses administered (i.e. non-historical) during CY2024 to persons of all ages (lifespan) that are processed within 15 through 30 days</t>
  </si>
  <si>
    <t>30m. Number of vaccine doses administered (i.e. non-historical) during CY2024 to persons of all ages (lifespan) that are processed in greater than 30 days</t>
  </si>
  <si>
    <t xml:space="preserve">30n. Total number of vaccine doses administered (i.e. non-historical) during CY2024 to persons of all ages (lifespan) </t>
  </si>
  <si>
    <t>30o. Percentage of vaccine doses administered (i.e. non-historical) during CY2024 to persons of all ages (lifespan) that are processed within 1 day</t>
  </si>
  <si>
    <t>30p. Percentage of vaccine doses administered (i.e. non-historical) during CY2024 to persons of all ages (lifespan) that are processed within 2 through 14 days</t>
  </si>
  <si>
    <t>30q. Percentage of vaccine doses administered (i.e. non-historical) during CY2024 to persons of all ages (lifespan) that are processed within 15 through 30 days</t>
  </si>
  <si>
    <t>30r. Percentage of vaccine doses administered (i.e. non-historical) during CY2024 to persons of all ages (lifespan) that are processed in greater than 30 days</t>
  </si>
  <si>
    <t>31. In 2024, were IIS data used to generate population-based coverage assessments for provider sites by patient age, age group, single vaccine, vaccine series, geographic sub-jurisdiction-level areas, OR other characteristics and published in a report that was shared with providers or other stakeholders within the jurisdiction?</t>
  </si>
  <si>
    <t xml:space="preserve">32. In 2024, were IIS data used to generate population-based coverage assessments by patient age, age group, single vaccine, vaccine series, geographic sub-jurisdiction-level areas, OR other characteristics and published to a public facing website?     </t>
  </si>
  <si>
    <t>32a. If yes, please provide website link:</t>
  </si>
  <si>
    <t>33. In 2024, was your IIS used to generate provider-level coverage assessments that met current published CDC operational and technical guidelines for provider-level quality improvement?</t>
  </si>
  <si>
    <t>34. In 2024, did IIS staff produce IIS-generated provider-level coverage assessments based on user-selected criteria?</t>
  </si>
  <si>
    <t>35. In 2024, did non-IIS immunization program staff (VFC coordinators, IQIP coordinators, etc.) produce IIS-generated provider-level coverage assessments based on user-selected criteria?</t>
  </si>
  <si>
    <t>36. In 2024, could providers produce IIS-generated coverage assessments based on user-selected criteria?</t>
  </si>
  <si>
    <t>37. In 2024, did your IIS generate vaccination coverage assessments for geographic sub-jurisdiction-level areas (e.g. county, ZIP code, region, etc.) to identify under-immunized populations?</t>
  </si>
  <si>
    <t>38. In 2024, could your IIS generate data for health plans to support HEDIS reports based on query parameters (e.g. a patient age group/DOB range, list of specific individuals, geographic area, recipients of specific vaccines, etc.)?</t>
  </si>
  <si>
    <t>39. In 2024, was your IIS used to generate data to support Medicaid and Medicare quality improvement based on user-selected parameters?</t>
  </si>
  <si>
    <t>40. In 2024, did your IIS assign patient status when receiving an inactive flag or notification from an EHR at the jurisdiction level?</t>
  </si>
  <si>
    <t>41. In 2024, did your IIS assign patient status when receiving an inactive flag or notification from an EHR at the provider level?</t>
  </si>
  <si>
    <t>42a. Patient status indicators at the provider site level:  (Field)
Definition: A field to denote the status of a patient. 
Examples: 
• Active
• Inactive – No longer a patient
• Inactive – Lost to follow-up
• Inactive – Unspecified
• Deceased
NOTE: If the patient has more than one patient status indicator in your IIS (e.g. for multiple provider sites), include the patient in the numerator if they have at least one active or inactive status indicated in their record.
If your IIS cannot assign active status and only assigns inactive or deceased status, do not count the field as present.</t>
  </si>
  <si>
    <t>42b. Patient status indicators at the provider site level:  (Number)
Definition: A field to denote the status of a patient. 
Examples: 
• Active
• Inactive – No longer a patient
• Inactive – Lost to follow-up
• Inactive – Unspecified
• Deceased
NOTE: If the patient has more than one patient status indicator in your IIS (e.g. for multiple provider sites), include the patient in the numerator if they have at least one active or inactive status indicated in their record.
If your IIS cannot assign active status and only assigns inactive or deceased status, do not count the field as present.</t>
  </si>
  <si>
    <t>42c. Patient status indicators at the provider site level:  (Percentage)
Definition: A field to denote the status of a patient. 
Examples: 
• Active
• Inactive – No longer a patient
• Inactive – Lost to follow-up
• Inactive – Unspecified
• Deceased
NOTE: If the patient has more than one patient status indicator in your IIS (e.g. for multiple provider sites), include the patient in the numerator if they have at least one active or inactive status indicated in their record.
If your IIS cannot assign active status and only assigns inactive or deceased status, do not count the field as present.</t>
  </si>
  <si>
    <t xml:space="preserve">43. In 2024, did your IIS generate a roster of active patients for a provider site from your IIS?   </t>
  </si>
  <si>
    <t>44. In 2024, could your IIS assign deceased status to an individual based on information from vital statistics?</t>
  </si>
  <si>
    <t>45. Number of children born in 2021 and 2022. (2023 Census data)</t>
  </si>
  <si>
    <t>46. NIS 4:3:1:3:3:1:4 series coverage percentage for children born in 2021-2022 who have received complete 4:3:1:3:3:1:4 series before they reached 24 months of age. (2023 NIS data)</t>
  </si>
  <si>
    <t>47. Number of children born during January 1, 2021 through December 31, 2022 in both your jurisdiction AND IIS at the time of query who have received the complete 4:3:1:3:3:1:4 series before they reached 24 months of age.</t>
  </si>
  <si>
    <t>47a. Coverage – percentage of children born in 2021-2022 in the population who have completed the 4:3:1:3:3:1:4 series before reaching 24 months of age (Q.47/Q.45)</t>
  </si>
  <si>
    <t>47b. IIS–NIS Point Estimate Difference  – IIS 4:3:1:3:3:1:4 series coverage percentage minus NIS 4:3:1:3:3:1:4 series coverage percentage (Q.47a – Q.48)</t>
  </si>
  <si>
    <t>48. Number of adolescents aged 13 through 17 years in your jurisdiction at the time of query (2023 Census data)</t>
  </si>
  <si>
    <t>49. NIS Tdap/Td coverage percentage for adolescents aged 13 through 17 (2023 NIS data)</t>
  </si>
  <si>
    <t xml:space="preserve">50. Number of adolescents aged 13 through 17 years (born from January 1, 2007 through December 31, 2011) who are in both in your jurisdiction at the time of query AND in your IIS who have at least one dose of Tdap/Td? </t>
  </si>
  <si>
    <t>50a.  Coverage — Percentage of adolescents aged 13 through 17 years in the population who have at least one dose of Tdap/Td. (Q.50/Q.48)</t>
  </si>
  <si>
    <t>50b. IIS-NIS Point Estimate Difference  – IIS Tdap/Td coverage percentage minus NIS Tdap/Td coverage percentage (Q.50a – Q.49)</t>
  </si>
  <si>
    <t>51. Number of adults 18 years or older in your jurisdiction at the time of query (2023 Census data)</t>
  </si>
  <si>
    <t>52. BRFSS influenza coverage percentage for adults 18 years or older (2022 – 2023 BRFSS data)</t>
  </si>
  <si>
    <t xml:space="preserve">53. Number of adults aged 18 years or older (born on or before December 31, 2006) in both your jurisdiction AND IIS at the time of query who have at least one dose of adult influenza vaccine administered during the 2023 – 2024 flu vaccination season (July 1, 2023 – May 31, 2024) at the age of 18 or older? </t>
  </si>
  <si>
    <t>53a. Coverage — Percentage of adults aged 18 years or older who have at least one dose of adult influenza administered during the 2023 – 2024 flu vaccination season (July 1, 2023 – May 31, 2024) (Q.53/Q.51)</t>
  </si>
  <si>
    <t>53b. IIS-BRFSS Point Estimate Difference  – IIS influenza coverage percentage minus BRFSS influenza coverage percentage (Q.53a – Q.52)</t>
  </si>
  <si>
    <t>54. In 2024, did your IIS assess the number of records that require manual resolution after the automated matching process?</t>
  </si>
  <si>
    <t xml:space="preserve">55. In 2024, did your IIS routinely assess the time to perform manual data resolution of records?	</t>
  </si>
  <si>
    <t>56. In 2024, did your IIS routinely assess the percentage of duplicates in the system?</t>
  </si>
  <si>
    <t xml:space="preserve">57. Indicate the TOTAL number of provider sites connected with your IIS in production as of the end of 2023. </t>
  </si>
  <si>
    <t>57a. HL7 2.5.1, release 1.5 - Both Submission/Acknowledgement and Query Response mediated by a Health Information Exchange</t>
  </si>
  <si>
    <t>57b. HL7 2.5.1, release 1.5 - Submission/Acknowledgement only, mediated by a Health Information Exchange</t>
  </si>
  <si>
    <t>57c. HL7 2.5.1, release 1.5 - Query/Response only, mediated by a Health Information Exchange</t>
  </si>
  <si>
    <t>57d. Other than HL7 2.5.1, release 1.5 (including non-HL7) - Both Submission/Acknowledgement and Query/Response mediated by a Health Information Exchange</t>
  </si>
  <si>
    <t>57e. Other than HL7 2.5.1, release 1.5 (including non-HL7) - Submission/Acknowledgement only, mediated by a Health Information Exchange</t>
  </si>
  <si>
    <t>57f. Other than HL7 2.5.1, release 1.5 (including non-HL7) - Query/Response only, mediated by a Health Information Exchange</t>
  </si>
  <si>
    <t>57g. Mediated by a Health Information Exchange total (Q.57a+Q.57b+Q.57c+Q.57d+Q.57e+Q.57f)</t>
  </si>
  <si>
    <t>57h. HL7 2.5.1, release 1.5 - Both Submission/Acknowledgement and Query/Response not mediated by a Health Information Exchange</t>
  </si>
  <si>
    <t>57i. HL7 2.5.1, release 1.5 - Submission/Acknowledgement only not mediated by a Health Information Exchange</t>
  </si>
  <si>
    <t>57j. HL7 2.5.1, release 1.5 - Query/Response only not mediated by a Health Information Exchange</t>
  </si>
  <si>
    <t>57k. Other than HL7 2.5.1, release 1.5 (including non-HL7) - Both Submission/Acknowledgement and Query/Response not mediated by a Health Information Exchange</t>
  </si>
  <si>
    <t>57l. Other than HL7 2.5.1, release 1.5 (including non-HL7) - Submission/Acknowledgement only not mediated by a Health Information Exchange</t>
  </si>
  <si>
    <t>57m. Other than HL7 2.5.1, release 1.5 (including non-HL7) - Query/Response only not mediated by a Health Information Exchange</t>
  </si>
  <si>
    <t>57n. Not mediated by a Health Information Exchange total (Q.57h+Q.57i+Q.57j+Q.57k+Q.57l+Q.57m)</t>
  </si>
  <si>
    <t>57o. HL7 2.5.1, release 1.5 - Both Submission/Acknowledgement and Query/Response total (Q.57a+Q.57h)</t>
  </si>
  <si>
    <t>57p. HL7 2.5.1, release 1.5 - Submission/Acknowledgement only total (Q.57b+Q.57i)</t>
  </si>
  <si>
    <t>57q. HL7 2.5.1, release 1.5 - Query/Response only total (Q.57c+Q.57j)</t>
  </si>
  <si>
    <t>57r. Other than HL7 2.5.1, release 1.5 (including non-HL7) - Both Submission/Acknowledgement and Query/Response Total (Q.57d+Q.57k)</t>
  </si>
  <si>
    <t>57s. Other than HL7 2.5.1, release 1.5 (including non-HL7) - Submission/Acknowledgement only total (Q.57e+Q.57l)</t>
  </si>
  <si>
    <t>57t. Other than HL7 2.5.1, release 1.5 (including non-HL7) - Query/Response only total (Q.57f+Q.57m)</t>
  </si>
  <si>
    <t xml:space="preserve">58. Indicate the TOTAL number of provider sites in each onboarding category as of the end of 2023. </t>
  </si>
  <si>
    <t>58a. Registered intent, and are not testing or in production for both Submission/Acknowledgement and Query Response</t>
  </si>
  <si>
    <t xml:space="preserve">58b. Registered intent, and are not testing or in production for Submission/Acknowledgement only </t>
  </si>
  <si>
    <t>58c. Registered intent, and are not testing or in production for Query/Response only</t>
  </si>
  <si>
    <t>58d. Currently testing, and are not  in production for both Submission/Acknowledgement and Query Response</t>
  </si>
  <si>
    <t xml:space="preserve">58e. Currently testing, and are not  in production for Submission/Acknowledgement only </t>
  </si>
  <si>
    <t>58f. Currently testing, and are not  in production for Query/Response only</t>
  </si>
  <si>
    <t>58g. Both Submission/Acknowledgement and Query/Response total (Q.57a+Q.57d+Q.57h+Q.57k)</t>
  </si>
  <si>
    <t>58h. Submission/Acknowledgement only total  (Q.57b+Q.57e+Q.57i+Q.57l)</t>
  </si>
  <si>
    <t>58i. Query/Response only total (Q.57c+Q.57f+Q.57j+Q.57m)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</si>
</sst>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b/>
      <sz val="11"/>
      <name val="Calibri"/>
      <family val="2"/>
      <scheme val="minor"/>
    </font>
    <font>
      <b/>
      <i/>
      <sz val="11"/>
      <color theme="1"/>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4" tint="0.39997558519241921"/>
        <bgColor indexed="64"/>
      </patternFill>
    </fill>
    <fill>
      <patternFill patternType="solid">
        <fgColor theme="0" tint="-0.249977111117893"/>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2"/>
      </left>
      <right style="thin">
        <color theme="2"/>
      </right>
      <top style="thin">
        <color theme="2"/>
      </top>
      <bottom style="thin">
        <color theme="2"/>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9" fontId="1" fillId="0" borderId="0" applyFont="0" applyFill="0" applyBorder="0" applyAlignment="0" applyProtection="0"/>
  </cellStyleXfs>
  <cellXfs count="22">
    <xf numFmtId="0" fontId="0" fillId="0" borderId="0" xfId="0"/>
    <xf numFmtId="0" fontId="0" fillId="0" borderId="0" xfId="0" applyAlignment="1">
      <alignment wrapText="1"/>
    </xf>
    <xf numFmtId="0" fontId="16" fillId="0" borderId="0" xfId="0" applyFont="1"/>
    <xf numFmtId="0" fontId="16" fillId="0" borderId="0" xfId="0" applyFont="1" applyAlignment="1">
      <alignment vertical="center"/>
    </xf>
    <xf numFmtId="0" fontId="18" fillId="0" borderId="0" xfId="0" applyFont="1"/>
    <xf numFmtId="0" fontId="0" fillId="0" borderId="10" xfId="0" applyBorder="1" applyAlignment="1">
      <alignment wrapText="1"/>
    </xf>
    <xf numFmtId="0" fontId="18" fillId="0" borderId="0" xfId="0" applyFont="1" applyAlignment="1">
      <alignment wrapText="1"/>
    </xf>
    <xf numFmtId="0" fontId="19" fillId="0" borderId="0" xfId="0" applyFont="1" applyAlignment="1">
      <alignment vertical="center"/>
    </xf>
    <xf numFmtId="49" fontId="0" fillId="0" borderId="0" xfId="0" applyNumberFormat="1" applyAlignment="1">
      <alignment wrapText="1"/>
    </xf>
    <xf numFmtId="0" fontId="0" fillId="0" borderId="0" xfId="0" applyAlignment="1">
      <alignment vertical="center" wrapText="1"/>
    </xf>
    <xf numFmtId="0" fontId="16" fillId="34" borderId="0" xfId="0" applyFont="1" applyFill="1" applyAlignment="1">
      <alignment horizontal="center" wrapText="1"/>
    </xf>
    <xf numFmtId="49" fontId="20" fillId="35" borderId="0" xfId="0" applyNumberFormat="1" applyFont="1" applyFill="1" applyAlignment="1">
      <alignment horizontal="center" vertical="center" wrapText="1"/>
    </xf>
    <xf numFmtId="0" fontId="20" fillId="35" borderId="0" xfId="0" applyFont="1" applyFill="1" applyAlignment="1">
      <alignment horizontal="center" vertical="center"/>
    </xf>
    <xf numFmtId="0" fontId="20" fillId="35" borderId="0" xfId="0" applyFont="1" applyFill="1" applyAlignment="1">
      <alignment horizontal="center" vertical="center" wrapText="1"/>
    </xf>
    <xf numFmtId="0" fontId="18" fillId="33" borderId="0" xfId="0" applyFont="1" applyFill="1"/>
    <xf numFmtId="0" fontId="18" fillId="33" borderId="0" xfId="42" applyNumberFormat="1" applyFont="1" applyFill="1"/>
    <xf numFmtId="0" fontId="18" fillId="33" borderId="0" xfId="0" applyFont="1" applyFill="1" applyAlignment="1">
      <alignment vertical="center"/>
    </xf>
    <xf numFmtId="10" fontId="18" fillId="33" borderId="0" xfId="42" applyNumberFormat="1" applyFont="1" applyFill="1"/>
    <xf numFmtId="164" fontId="18" fillId="33" borderId="0" xfId="42" applyNumberFormat="1" applyFont="1" applyFill="1"/>
    <xf numFmtId="164" fontId="18" fillId="33" borderId="0" xfId="0" applyNumberFormat="1" applyFont="1" applyFill="1"/>
    <xf numFmtId="47" fontId="18" fillId="33" borderId="0" xfId="0" applyNumberFormat="1" applyFont="1" applyFill="1"/>
    <xf numFmtId="164" fontId="18" fillId="33" borderId="0" xfId="42" applyNumberFormat="1" applyFont="1" applyFill="1" applyAlignment="1">
      <alignment horizont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K67"/>
  <sheetViews>
    <sheetView tabSelected="1" workbookViewId="0">
      <pane ySplit="1" topLeftCell="A53" activePane="bottomLeft" state="frozen"/>
      <selection pane="bottomLeft" activeCell="D68" sqref="D68"/>
    </sheetView>
  </sheetViews>
  <sheetFormatPr defaultRowHeight="14.5" x14ac:dyDescent="0.35"/>
  <cols>
    <col min="1" max="1" width="8.7265625" style="14"/>
    <col min="2" max="11" width="8.7265625" style="14" customWidth="1"/>
    <col min="12" max="12" width="10.453125" style="14" customWidth="1"/>
    <col min="13" max="15" width="8.7265625" style="14" customWidth="1"/>
    <col min="16" max="16" width="12.36328125" style="14" customWidth="1"/>
    <col min="17" max="18" width="8.7265625" style="14" customWidth="1"/>
    <col min="19" max="19" width="10.6328125" style="14" customWidth="1"/>
    <col min="20" max="21" width="8.7265625" style="14" customWidth="1"/>
    <col min="22" max="22" width="11.36328125" style="14" customWidth="1"/>
    <col min="23" max="31" width="8.7265625" style="14" customWidth="1"/>
    <col min="32" max="32" width="9.81640625" style="14" customWidth="1"/>
    <col min="33" max="42" width="8.7265625" style="14" customWidth="1"/>
    <col min="43" max="43" width="11.1796875" style="14" customWidth="1"/>
    <col min="44" max="44" width="9.90625" style="14" customWidth="1"/>
    <col min="45" max="45" width="8.7265625" style="14" customWidth="1"/>
    <col min="46" max="46" width="13.7265625" style="14" customWidth="1"/>
    <col min="47" max="47" width="14.26953125" style="14" customWidth="1"/>
    <col min="48" max="48" width="11.1796875" style="14" customWidth="1"/>
    <col min="49" max="49" width="12.6328125" style="14" customWidth="1"/>
    <col min="50" max="50" width="10.36328125" style="14" customWidth="1"/>
    <col min="51" max="51" width="15.90625" style="14" customWidth="1"/>
    <col min="52" max="54" width="8.7265625" style="14" customWidth="1"/>
    <col min="55" max="55" width="14.81640625" style="14" customWidth="1"/>
    <col min="56" max="85" width="8.7265625" style="14" customWidth="1"/>
    <col min="86" max="86" width="12" style="14" customWidth="1"/>
    <col min="87" max="87" width="9.7265625" style="14" customWidth="1"/>
    <col min="88" max="93" width="8.7265625" style="14"/>
    <col min="94" max="94" width="8.7265625" style="17"/>
    <col min="95" max="95" width="8.7265625" style="14"/>
    <col min="96" max="96" width="10.36328125" style="14" customWidth="1"/>
    <col min="97" max="98" width="8.7265625" style="14"/>
    <col min="99" max="99" width="8.7265625" style="18"/>
    <col min="100" max="16384" width="8.7265625" style="14"/>
  </cols>
  <sheetData>
    <row r="1" spans="1:271" x14ac:dyDescent="0.35">
      <c r="A1" s="14" t="s">
        <v>0</v>
      </c>
      <c r="B1" s="14" t="s">
        <v>1</v>
      </c>
      <c r="C1" s="14" t="s">
        <v>2</v>
      </c>
      <c r="D1" s="14" t="s">
        <v>3</v>
      </c>
      <c r="E1" s="14" t="s">
        <v>40</v>
      </c>
      <c r="F1" s="14" t="s">
        <v>41</v>
      </c>
      <c r="G1" s="14" t="s">
        <v>42</v>
      </c>
      <c r="H1" s="14" t="s">
        <v>43</v>
      </c>
      <c r="I1" s="14" t="s">
        <v>44</v>
      </c>
      <c r="J1" s="14" t="s">
        <v>45</v>
      </c>
      <c r="K1" s="14" t="s">
        <v>46</v>
      </c>
      <c r="L1" s="15" t="s">
        <v>162</v>
      </c>
      <c r="M1" s="14" t="s">
        <v>17</v>
      </c>
      <c r="N1" s="14" t="s">
        <v>18</v>
      </c>
      <c r="O1" s="14" t="s">
        <v>19</v>
      </c>
      <c r="P1" s="16" t="s">
        <v>163</v>
      </c>
      <c r="Q1" s="14" t="s">
        <v>20</v>
      </c>
      <c r="R1" s="14" t="s">
        <v>21</v>
      </c>
      <c r="S1" s="14" t="s">
        <v>164</v>
      </c>
      <c r="T1" s="14" t="s">
        <v>22</v>
      </c>
      <c r="U1" s="14" t="s">
        <v>23</v>
      </c>
      <c r="V1" s="16" t="s">
        <v>165</v>
      </c>
      <c r="W1" s="14" t="s">
        <v>24</v>
      </c>
      <c r="X1" s="14" t="s">
        <v>25</v>
      </c>
      <c r="Y1" s="14" t="s">
        <v>26</v>
      </c>
      <c r="Z1" s="14" t="s">
        <v>27</v>
      </c>
      <c r="AA1" s="16" t="s">
        <v>166</v>
      </c>
      <c r="AB1" s="14" t="s">
        <v>28</v>
      </c>
      <c r="AC1" s="14" t="s">
        <v>29</v>
      </c>
      <c r="AD1" s="14" t="s">
        <v>30</v>
      </c>
      <c r="AE1" s="14" t="s">
        <v>31</v>
      </c>
      <c r="AF1" s="16" t="s">
        <v>167</v>
      </c>
      <c r="AG1" s="14" t="s">
        <v>32</v>
      </c>
      <c r="AH1" s="14" t="s">
        <v>33</v>
      </c>
      <c r="AI1" s="14" t="s">
        <v>34</v>
      </c>
      <c r="AJ1" s="14" t="s">
        <v>35</v>
      </c>
      <c r="AK1" s="14" t="s">
        <v>168</v>
      </c>
      <c r="AL1" s="14" t="s">
        <v>169</v>
      </c>
      <c r="AM1" s="14" t="s">
        <v>170</v>
      </c>
      <c r="AN1" s="14" t="s">
        <v>4</v>
      </c>
      <c r="AO1" s="14" t="s">
        <v>5</v>
      </c>
      <c r="AP1" s="14" t="s">
        <v>6</v>
      </c>
      <c r="AQ1" s="14" t="s">
        <v>83</v>
      </c>
      <c r="AR1" s="14" t="s">
        <v>84</v>
      </c>
      <c r="AS1" s="14" t="s">
        <v>85</v>
      </c>
      <c r="AT1" s="14" t="s">
        <v>7</v>
      </c>
      <c r="AU1" s="14" t="s">
        <v>8</v>
      </c>
      <c r="AV1" s="14" t="s">
        <v>9</v>
      </c>
      <c r="AW1" s="14" t="s">
        <v>10</v>
      </c>
      <c r="AX1" s="14" t="s">
        <v>11</v>
      </c>
      <c r="AY1" s="14" t="s">
        <v>86</v>
      </c>
      <c r="AZ1" s="14" t="s">
        <v>87</v>
      </c>
      <c r="BA1" s="14" t="s">
        <v>12</v>
      </c>
      <c r="BB1" s="14" t="s">
        <v>13</v>
      </c>
      <c r="BC1" s="14" t="s">
        <v>14</v>
      </c>
      <c r="BD1" s="14" t="s">
        <v>88</v>
      </c>
      <c r="BE1" s="14" t="s">
        <v>89</v>
      </c>
      <c r="BF1" s="14" t="s">
        <v>15</v>
      </c>
      <c r="BG1" s="14" t="s">
        <v>16</v>
      </c>
      <c r="BH1" s="14" t="s">
        <v>171</v>
      </c>
      <c r="BI1" s="14" t="s">
        <v>172</v>
      </c>
      <c r="BJ1" s="14" t="s">
        <v>173</v>
      </c>
      <c r="BK1" s="14" t="s">
        <v>174</v>
      </c>
      <c r="BL1" s="14" t="s">
        <v>175</v>
      </c>
      <c r="BM1" s="14" t="s">
        <v>176</v>
      </c>
      <c r="BN1" s="14" t="s">
        <v>177</v>
      </c>
      <c r="BO1" s="14" t="s">
        <v>178</v>
      </c>
      <c r="BP1" s="14" t="s">
        <v>179</v>
      </c>
      <c r="BQ1" s="14" t="s">
        <v>180</v>
      </c>
      <c r="BR1" s="14" t="s">
        <v>181</v>
      </c>
      <c r="BS1" s="14" t="s">
        <v>182</v>
      </c>
      <c r="BT1" s="14" t="s">
        <v>157</v>
      </c>
      <c r="BU1" s="14" t="s">
        <v>158</v>
      </c>
      <c r="BV1" s="14" t="s">
        <v>159</v>
      </c>
      <c r="BW1" s="14" t="s">
        <v>160</v>
      </c>
      <c r="BX1" s="14" t="s">
        <v>121</v>
      </c>
      <c r="BY1" s="14" t="s">
        <v>119</v>
      </c>
      <c r="BZ1" s="14" t="s">
        <v>120</v>
      </c>
      <c r="CA1" s="14" t="s">
        <v>183</v>
      </c>
      <c r="CB1" s="14" t="s">
        <v>184</v>
      </c>
      <c r="CC1" s="14" t="s">
        <v>47</v>
      </c>
      <c r="CD1" s="14" t="s">
        <v>48</v>
      </c>
      <c r="CE1" s="14" t="s">
        <v>49</v>
      </c>
      <c r="CF1" s="14" t="s">
        <v>50</v>
      </c>
      <c r="CG1" s="14" t="s">
        <v>185</v>
      </c>
      <c r="CH1" s="14" t="s">
        <v>186</v>
      </c>
      <c r="CI1" s="14" t="s">
        <v>196</v>
      </c>
      <c r="CJ1" s="14" t="s">
        <v>187</v>
      </c>
      <c r="CK1" s="14" t="s">
        <v>188</v>
      </c>
      <c r="CL1" s="14" t="s">
        <v>154</v>
      </c>
      <c r="CM1" s="14" t="s">
        <v>189</v>
      </c>
      <c r="CN1" s="14" t="s">
        <v>36</v>
      </c>
      <c r="CO1" s="14" t="s">
        <v>37</v>
      </c>
      <c r="CP1" s="17" t="s">
        <v>190</v>
      </c>
      <c r="CQ1" s="14" t="s">
        <v>155</v>
      </c>
      <c r="CR1" s="14" t="s">
        <v>191</v>
      </c>
      <c r="CS1" s="14" t="s">
        <v>38</v>
      </c>
      <c r="CT1" s="14" t="s">
        <v>39</v>
      </c>
      <c r="CU1" s="18" t="s">
        <v>192</v>
      </c>
      <c r="CV1" s="14" t="s">
        <v>156</v>
      </c>
      <c r="CW1" s="14" t="s">
        <v>193</v>
      </c>
      <c r="CX1" s="14" t="s">
        <v>194</v>
      </c>
      <c r="CY1" s="14" t="s">
        <v>195</v>
      </c>
      <c r="CZ1" s="14" t="s">
        <v>90</v>
      </c>
      <c r="DA1" s="14" t="s">
        <v>91</v>
      </c>
      <c r="DB1" s="14" t="s">
        <v>92</v>
      </c>
      <c r="DC1" s="14" t="s">
        <v>93</v>
      </c>
      <c r="DD1" s="14" t="s">
        <v>94</v>
      </c>
      <c r="DE1" s="14" t="s">
        <v>95</v>
      </c>
      <c r="DF1" s="14" t="s">
        <v>96</v>
      </c>
      <c r="DG1" s="14" t="s">
        <v>97</v>
      </c>
      <c r="DH1" s="14" t="s">
        <v>98</v>
      </c>
      <c r="DI1" s="14" t="s">
        <v>99</v>
      </c>
      <c r="DJ1" s="14" t="s">
        <v>100</v>
      </c>
      <c r="DK1" s="14" t="s">
        <v>101</v>
      </c>
      <c r="DL1" s="14" t="s">
        <v>102</v>
      </c>
      <c r="DM1" s="14" t="s">
        <v>103</v>
      </c>
      <c r="DN1" s="14" t="s">
        <v>104</v>
      </c>
      <c r="DO1" s="14" t="s">
        <v>105</v>
      </c>
      <c r="DP1" s="14" t="s">
        <v>106</v>
      </c>
      <c r="DQ1" s="14" t="s">
        <v>107</v>
      </c>
      <c r="DR1" s="14" t="s">
        <v>108</v>
      </c>
      <c r="DS1" s="14" t="s">
        <v>109</v>
      </c>
      <c r="DT1" s="14" t="s">
        <v>110</v>
      </c>
      <c r="DU1" s="14" t="s">
        <v>111</v>
      </c>
      <c r="DV1" s="14" t="s">
        <v>112</v>
      </c>
      <c r="DW1" s="14" t="s">
        <v>113</v>
      </c>
      <c r="DX1" s="14" t="s">
        <v>114</v>
      </c>
      <c r="DY1" s="14" t="s">
        <v>115</v>
      </c>
      <c r="DZ1" s="14" t="s">
        <v>116</v>
      </c>
      <c r="EA1" s="14" t="s">
        <v>117</v>
      </c>
      <c r="EB1" s="14" t="s">
        <v>118</v>
      </c>
    </row>
    <row r="2" spans="1:271" x14ac:dyDescent="0.35">
      <c r="A2" s="14" t="s">
        <v>151</v>
      </c>
      <c r="B2" s="14" t="s">
        <v>51</v>
      </c>
      <c r="C2" s="14">
        <v>2</v>
      </c>
      <c r="D2" s="14" t="s">
        <v>51</v>
      </c>
      <c r="E2" s="14">
        <v>565</v>
      </c>
      <c r="F2" s="14">
        <v>565</v>
      </c>
      <c r="G2" s="14">
        <v>2476</v>
      </c>
      <c r="H2" s="14">
        <v>546</v>
      </c>
      <c r="I2" s="14">
        <v>2194</v>
      </c>
      <c r="J2" s="18">
        <f>IF(AND(E2=0,H2=0),0,H2/E2)</f>
        <v>0.96637168141592922</v>
      </c>
      <c r="K2" s="18">
        <f>IF(AND(E2="NULL",G2="NULL"),"NULL",IF(AND(E2=0,G2=0,H2=0,I2=0),0,(H2+I2)/(E2+G2)))</f>
        <v>0.90101940151266036</v>
      </c>
      <c r="L2" s="14">
        <v>57934</v>
      </c>
      <c r="M2" s="14">
        <v>55854</v>
      </c>
      <c r="N2" s="14">
        <v>12117</v>
      </c>
      <c r="O2" s="18">
        <f t="shared" ref="O2:O63" si="0">SUM(M2:N2)/L2</f>
        <v>1.1732488694031138</v>
      </c>
      <c r="P2" s="14">
        <v>1205280</v>
      </c>
      <c r="Q2" s="14">
        <v>1061772</v>
      </c>
      <c r="R2" s="18">
        <f t="shared" ref="R2:R63" si="1">IF(Q2="NULL","NULL",Q2/P2)</f>
        <v>0.88093389088012741</v>
      </c>
      <c r="S2" s="14">
        <v>5158375</v>
      </c>
      <c r="T2" s="14">
        <v>5315370</v>
      </c>
      <c r="U2" s="18">
        <f t="shared" ref="U2:U63" si="2">IF(T2="NULL","NULL",T2/S2)</f>
        <v>1.030434972253859</v>
      </c>
      <c r="V2" s="14">
        <v>337201</v>
      </c>
      <c r="W2" s="14">
        <v>338138</v>
      </c>
      <c r="X2" s="18">
        <f>IF(W2="NULL","NULL",W2/$V2)</f>
        <v>1.0027787580701124</v>
      </c>
      <c r="Y2" s="14">
        <v>319913</v>
      </c>
      <c r="Z2" s="18">
        <f>IF(Y2="NULL","NULL",Y2/$V2)</f>
        <v>0.94873087564983494</v>
      </c>
      <c r="AA2" s="14">
        <v>462998</v>
      </c>
      <c r="AB2" s="14">
        <v>423673</v>
      </c>
      <c r="AC2" s="18">
        <f>IF(AB2="NULL","NULL",AB2/$AA2)</f>
        <v>0.9150644279240947</v>
      </c>
      <c r="AD2" s="14">
        <v>271790</v>
      </c>
      <c r="AE2" s="18">
        <f>IF(AD2="NULL","NULL",AD2/$AA2)</f>
        <v>0.58702197417699431</v>
      </c>
      <c r="AF2" s="14">
        <v>3953095</v>
      </c>
      <c r="AG2" s="14">
        <v>4253486</v>
      </c>
      <c r="AH2" s="18">
        <f>IF(AG2="NULL","NULL",AG2/$AF2)</f>
        <v>1.0759888138281524</v>
      </c>
      <c r="AI2" s="14">
        <v>3316105</v>
      </c>
      <c r="AJ2" s="18">
        <f>IF(AI2="NULL","NULL",AI2/$AF2)</f>
        <v>0.83886296686520312</v>
      </c>
      <c r="AK2" s="14">
        <v>1</v>
      </c>
      <c r="AL2" s="14">
        <v>0</v>
      </c>
      <c r="AM2" s="14">
        <v>0</v>
      </c>
      <c r="AN2" s="14">
        <v>55265</v>
      </c>
      <c r="AO2" s="14">
        <v>7865</v>
      </c>
      <c r="AP2" s="18">
        <f>IF(AN2="NULL","NULL",(AN2+AO2)/($AW2+$AX2))</f>
        <v>0.91480821342143781</v>
      </c>
      <c r="AQ2" s="14">
        <v>481</v>
      </c>
      <c r="AR2" s="14">
        <v>572</v>
      </c>
      <c r="AS2" s="18">
        <f>IF(AQ2="NULL","NULL",(AQ2+AR2)/($AW2+$AX2))</f>
        <v>1.5258879276616094E-2</v>
      </c>
      <c r="AT2" s="14">
        <v>108</v>
      </c>
      <c r="AU2" s="14">
        <v>4609</v>
      </c>
      <c r="AV2" s="18">
        <f>IF(AT2="NULL","NULL",(AT2+AU2)/($AW2+$AX2))</f>
        <v>6.8353403179295461E-2</v>
      </c>
      <c r="AW2" s="14">
        <v>55963</v>
      </c>
      <c r="AX2" s="14">
        <f>AO2+AR2+AU2</f>
        <v>13046</v>
      </c>
      <c r="AY2" s="14">
        <v>1340758</v>
      </c>
      <c r="AZ2" s="14">
        <v>45968</v>
      </c>
      <c r="BA2" s="14">
        <v>9826</v>
      </c>
      <c r="BB2" s="14">
        <v>21099</v>
      </c>
      <c r="BC2" s="14">
        <f>SUM(AY2:BB2)</f>
        <v>1417651</v>
      </c>
      <c r="BD2" s="18">
        <f>IF($BC2="NULL","NULL",IF($BC2=0,0,AY2/$BC2))</f>
        <v>0.94576027527226381</v>
      </c>
      <c r="BE2" s="18">
        <f t="shared" ref="BE2:BG63" si="3">IF($BC2="NULL","NULL",IF($BC2=0,0,AZ2/$BC2))</f>
        <v>3.2425470020477534E-2</v>
      </c>
      <c r="BF2" s="18">
        <f t="shared" si="3"/>
        <v>6.9311840502352126E-3</v>
      </c>
      <c r="BG2" s="18">
        <f t="shared" si="3"/>
        <v>1.4883070657023484E-2</v>
      </c>
      <c r="BH2" s="14">
        <v>2433241</v>
      </c>
      <c r="BI2" s="14">
        <v>105317</v>
      </c>
      <c r="BJ2" s="14">
        <v>24356</v>
      </c>
      <c r="BK2" s="14">
        <v>36346</v>
      </c>
      <c r="BL2" s="14">
        <f>SUM(BH2:BK2)</f>
        <v>2599260</v>
      </c>
      <c r="BM2" s="18">
        <f>IF($BL2="NULL","NULL",IF($BL2=0,0,BH2/$BL2))</f>
        <v>0.93612835961004282</v>
      </c>
      <c r="BN2" s="18">
        <f t="shared" ref="BN2:BP63" si="4">IF($BL2="NULL","NULL",IF($BL2=0,0,BI2/$BL2))</f>
        <v>4.0518070527765591E-2</v>
      </c>
      <c r="BO2" s="18">
        <f t="shared" si="4"/>
        <v>9.3703592560959656E-3</v>
      </c>
      <c r="BP2" s="18">
        <f t="shared" si="4"/>
        <v>1.3983210606095581E-2</v>
      </c>
      <c r="BQ2" s="14">
        <v>1</v>
      </c>
      <c r="BR2" s="14">
        <v>1</v>
      </c>
      <c r="BS2" s="14" t="s">
        <v>221</v>
      </c>
      <c r="BT2" s="14">
        <v>1</v>
      </c>
      <c r="BU2" s="14">
        <v>1</v>
      </c>
      <c r="BV2" s="14">
        <v>1</v>
      </c>
      <c r="BW2" s="14">
        <v>1</v>
      </c>
      <c r="BX2" s="14">
        <v>1</v>
      </c>
      <c r="BY2" s="14">
        <v>1</v>
      </c>
      <c r="BZ2" s="14">
        <v>0</v>
      </c>
      <c r="CA2" s="14">
        <v>1</v>
      </c>
      <c r="CB2" s="14">
        <v>1</v>
      </c>
      <c r="CC2" s="14">
        <v>1</v>
      </c>
      <c r="CD2" s="14">
        <v>806895</v>
      </c>
      <c r="CE2" s="18">
        <f>IF(OR(CC2="NULL",CC2=0),"NULL",CD2/Q2)</f>
        <v>0.75995128897729458</v>
      </c>
      <c r="CF2" s="14">
        <v>1</v>
      </c>
      <c r="CG2" s="14">
        <v>1</v>
      </c>
      <c r="CH2" s="14">
        <v>118780</v>
      </c>
      <c r="CI2" s="18">
        <v>0.67200000000000004</v>
      </c>
      <c r="CJ2" s="14">
        <v>83302</v>
      </c>
      <c r="CK2" s="18">
        <f t="shared" ref="CK2:CK33" si="5">IF(CJ2="NULL","NULL",CJ2/CH2)</f>
        <v>0.70131335241623172</v>
      </c>
      <c r="CL2" s="19">
        <f>IF(OR(CK2="NULL",CI2="NULL"),"NULL",CK2-CI2)</f>
        <v>2.9313352416231675E-2</v>
      </c>
      <c r="CM2" s="14">
        <v>336870</v>
      </c>
      <c r="CN2" s="14">
        <v>235686</v>
      </c>
      <c r="CO2" s="18">
        <f t="shared" ref="CO2:CO63" si="6">IF(CN2="NULL","NULL",CN2/CM2)</f>
        <v>0.69963487398699797</v>
      </c>
      <c r="CP2" s="17">
        <v>0.92400000000000004</v>
      </c>
      <c r="CQ2" s="19">
        <f>IF(OR(CP2="NULL",CO2="NULL"),"NULL",CO2-CP2)</f>
        <v>-0.22436512601300207</v>
      </c>
      <c r="CR2" s="14">
        <v>4022842</v>
      </c>
      <c r="CS2" s="14">
        <v>577166</v>
      </c>
      <c r="CT2" s="18">
        <f t="shared" ref="CT2:CT63" si="7">IF(CS2="NULL","NULL",CS2/CR2)</f>
        <v>0.14347220199053307</v>
      </c>
      <c r="CU2" s="18">
        <v>0.373</v>
      </c>
      <c r="CV2" s="19">
        <f t="shared" ref="CV2:CV7" si="8">IF(OR(CU2="NULL",CT2="NULL"),"NULL",CT2-CU2)</f>
        <v>-0.22952779800946693</v>
      </c>
      <c r="CW2" s="14">
        <v>1</v>
      </c>
      <c r="CX2" s="14">
        <v>1</v>
      </c>
      <c r="CY2" s="14">
        <v>1</v>
      </c>
      <c r="CZ2" s="14">
        <v>229</v>
      </c>
      <c r="DA2" s="14">
        <v>110</v>
      </c>
      <c r="DB2" s="14">
        <v>0</v>
      </c>
      <c r="DC2" s="14">
        <v>0</v>
      </c>
      <c r="DD2" s="14">
        <v>0</v>
      </c>
      <c r="DE2" s="14">
        <v>0</v>
      </c>
      <c r="DF2" s="14">
        <v>339</v>
      </c>
      <c r="DG2" s="14">
        <v>1504</v>
      </c>
      <c r="DH2" s="14">
        <v>402</v>
      </c>
      <c r="DI2" s="14">
        <v>0</v>
      </c>
      <c r="DJ2" s="14">
        <v>0</v>
      </c>
      <c r="DK2" s="14">
        <v>0</v>
      </c>
      <c r="DL2" s="14">
        <v>0</v>
      </c>
      <c r="DM2" s="14">
        <v>1906</v>
      </c>
      <c r="DN2" s="14">
        <v>1733</v>
      </c>
      <c r="DO2" s="14">
        <v>512</v>
      </c>
      <c r="DP2" s="14">
        <v>0</v>
      </c>
      <c r="DQ2" s="14">
        <v>0</v>
      </c>
      <c r="DR2" s="14">
        <v>0</v>
      </c>
      <c r="DS2" s="14">
        <v>0</v>
      </c>
      <c r="DT2" s="14">
        <v>36</v>
      </c>
      <c r="DU2" s="14">
        <v>36</v>
      </c>
      <c r="DV2" s="14">
        <v>36</v>
      </c>
      <c r="DW2" s="14">
        <v>23</v>
      </c>
      <c r="DX2" s="14">
        <v>23</v>
      </c>
      <c r="DY2" s="14">
        <v>23</v>
      </c>
      <c r="DZ2" s="14">
        <v>1733</v>
      </c>
      <c r="EA2" s="14">
        <v>512</v>
      </c>
      <c r="EB2" s="14">
        <v>0</v>
      </c>
      <c r="HL2" s="20"/>
      <c r="HN2" s="20"/>
      <c r="HP2" s="20"/>
      <c r="IH2" s="20"/>
      <c r="IJ2" s="20"/>
      <c r="IL2" s="20"/>
    </row>
    <row r="3" spans="1:271" x14ac:dyDescent="0.35">
      <c r="A3" s="14" t="s">
        <v>81</v>
      </c>
      <c r="B3" s="14" t="s">
        <v>51</v>
      </c>
      <c r="C3" s="14">
        <v>2</v>
      </c>
      <c r="D3" s="14" t="s">
        <v>51</v>
      </c>
      <c r="E3" s="14">
        <v>155</v>
      </c>
      <c r="F3" s="14">
        <v>155</v>
      </c>
      <c r="G3" s="14">
        <v>648</v>
      </c>
      <c r="H3" s="14">
        <v>155</v>
      </c>
      <c r="I3" s="14">
        <v>430</v>
      </c>
      <c r="J3" s="18">
        <f t="shared" ref="J3:J64" si="9">IF(AND(E3=0,H3=0),0,H3/E3)</f>
        <v>1</v>
      </c>
      <c r="K3" s="18">
        <f t="shared" ref="K3:K64" si="10">IF(AND(E3="NULL",G3="NULL"),"NULL",IF(AND(E3=0,G3=0,H3=0,I3=0),0,(H3+I3)/(E3+G3)))</f>
        <v>0.7285180572851806</v>
      </c>
      <c r="L3" s="14">
        <v>8943</v>
      </c>
      <c r="M3" s="14">
        <v>6529</v>
      </c>
      <c r="N3" s="14">
        <v>1336</v>
      </c>
      <c r="O3" s="18">
        <f t="shared" si="0"/>
        <v>0.87945879458794585</v>
      </c>
      <c r="P3" s="14">
        <v>183547</v>
      </c>
      <c r="Q3" s="14">
        <v>207295</v>
      </c>
      <c r="R3" s="18">
        <f t="shared" si="1"/>
        <v>1.1293837545696743</v>
      </c>
      <c r="S3" s="14">
        <v>740072</v>
      </c>
      <c r="T3" s="14">
        <v>826976</v>
      </c>
      <c r="U3" s="18">
        <f t="shared" si="2"/>
        <v>1.117426412565264</v>
      </c>
      <c r="V3" s="14">
        <v>51677</v>
      </c>
      <c r="W3" s="14">
        <v>50579</v>
      </c>
      <c r="X3" s="18">
        <f t="shared" ref="X3:X64" si="11">IF(W3="NULL","NULL",W3/$V3)</f>
        <v>0.97875263656946032</v>
      </c>
      <c r="Y3" s="14">
        <v>45723</v>
      </c>
      <c r="Z3" s="18">
        <f t="shared" ref="Z3:Z64" si="12">IF(Y3="NULL","NULL",Y3/$V3)</f>
        <v>0.88478433345588947</v>
      </c>
      <c r="AA3" s="14">
        <v>70366</v>
      </c>
      <c r="AB3" s="14">
        <v>85115</v>
      </c>
      <c r="AC3" s="18">
        <f t="shared" ref="AC3:AC64" si="13">IF(AB3="NULL","NULL",AB3/$AA3)</f>
        <v>1.2096040701475144</v>
      </c>
      <c r="AD3" s="14">
        <v>49928</v>
      </c>
      <c r="AE3" s="18">
        <f t="shared" ref="AE3:AE64" si="14">IF(AD3="NULL","NULL",AD3/$AA3)</f>
        <v>0.70954722451183805</v>
      </c>
      <c r="AF3" s="14">
        <v>556525</v>
      </c>
      <c r="AG3" s="14">
        <v>619681</v>
      </c>
      <c r="AH3" s="18">
        <f t="shared" ref="AH3:AH64" si="15">IF(AG3="NULL","NULL",AG3/$AF3)</f>
        <v>1.1134827725618794</v>
      </c>
      <c r="AI3" s="14">
        <v>544850</v>
      </c>
      <c r="AJ3" s="18">
        <f t="shared" ref="AJ3:AJ64" si="16">IF(AI3="NULL","NULL",AI3/$AF3)</f>
        <v>0.97902160729526977</v>
      </c>
      <c r="AK3" s="14">
        <v>1</v>
      </c>
      <c r="AL3" s="14">
        <v>0</v>
      </c>
      <c r="AM3" s="14">
        <v>0</v>
      </c>
      <c r="AN3" s="14">
        <v>1281</v>
      </c>
      <c r="AO3" s="14">
        <v>6113</v>
      </c>
      <c r="AP3" s="18">
        <f>IF(AN3="NULL","NULL",(AN3+AO3)/($AW3+$AX3))</f>
        <v>0.94011443102352188</v>
      </c>
      <c r="AQ3" s="14">
        <v>108</v>
      </c>
      <c r="AR3" s="14">
        <v>87</v>
      </c>
      <c r="AS3" s="18">
        <f>IF(AQ3="NULL","NULL",(AQ3+AR3)/($AW3+$AX3))</f>
        <v>2.4793388429752067E-2</v>
      </c>
      <c r="AT3" s="14">
        <v>11</v>
      </c>
      <c r="AU3" s="14">
        <v>265</v>
      </c>
      <c r="AV3" s="18">
        <f>IF(AT3="NULL","NULL",(AT3+AU3)/($AW3+$AX3))</f>
        <v>3.5092180546725998E-2</v>
      </c>
      <c r="AW3" s="14">
        <v>1400</v>
      </c>
      <c r="AX3" s="14">
        <f>AO3+AR3+AU3</f>
        <v>6465</v>
      </c>
      <c r="AY3" s="14">
        <v>217253</v>
      </c>
      <c r="AZ3" s="14">
        <v>9247</v>
      </c>
      <c r="BA3" s="14">
        <v>1423</v>
      </c>
      <c r="BB3" s="14">
        <v>1791</v>
      </c>
      <c r="BC3" s="14">
        <f>SUM(AY3:BB3)</f>
        <v>229714</v>
      </c>
      <c r="BD3" s="18">
        <f>IF($BC3="NULL","NULL",IF($BC3=0,0,AY3/$BC3))</f>
        <v>0.94575428576403697</v>
      </c>
      <c r="BE3" s="18">
        <f t="shared" si="3"/>
        <v>4.0254403301496641E-2</v>
      </c>
      <c r="BF3" s="18">
        <f t="shared" si="3"/>
        <v>6.194659446093838E-3</v>
      </c>
      <c r="BG3" s="18">
        <f t="shared" si="3"/>
        <v>7.7966514883724978E-3</v>
      </c>
      <c r="BH3" s="14">
        <v>484283</v>
      </c>
      <c r="BI3" s="14">
        <v>26689</v>
      </c>
      <c r="BJ3" s="14">
        <v>4461</v>
      </c>
      <c r="BK3" s="14">
        <v>8592</v>
      </c>
      <c r="BL3" s="14">
        <f t="shared" ref="BL3:BL64" si="17">SUM(BH3:BK3)</f>
        <v>524025</v>
      </c>
      <c r="BM3" s="18">
        <f>IF($BL3="NULL","NULL",IF($BL3=0,0,BH3/$BL3))</f>
        <v>0.9241601068651305</v>
      </c>
      <c r="BN3" s="18">
        <f t="shared" si="4"/>
        <v>5.0930776203425412E-2</v>
      </c>
      <c r="BO3" s="18">
        <f t="shared" si="4"/>
        <v>8.5129526263059974E-3</v>
      </c>
      <c r="BP3" s="18">
        <f t="shared" si="4"/>
        <v>1.6396164305138114E-2</v>
      </c>
      <c r="BQ3" s="14">
        <v>1</v>
      </c>
      <c r="BR3" s="14">
        <v>1</v>
      </c>
      <c r="BS3" s="14" t="s">
        <v>222</v>
      </c>
      <c r="BT3" s="14">
        <v>1</v>
      </c>
      <c r="BU3" s="14">
        <v>1</v>
      </c>
      <c r="BV3" s="14">
        <v>1</v>
      </c>
      <c r="BW3" s="14">
        <v>1</v>
      </c>
      <c r="BX3" s="14">
        <v>1</v>
      </c>
      <c r="BY3" s="14">
        <v>1</v>
      </c>
      <c r="BZ3" s="14">
        <v>1</v>
      </c>
      <c r="CA3" s="14">
        <v>1</v>
      </c>
      <c r="CB3" s="14">
        <v>1</v>
      </c>
      <c r="CC3" s="14">
        <v>1</v>
      </c>
      <c r="CD3" s="14">
        <v>207295</v>
      </c>
      <c r="CE3" s="18">
        <f t="shared" ref="CE3:CE64" si="18">IF(OR(CC3="NULL",CC3=0),"NULL",CD3/Q3)</f>
        <v>1</v>
      </c>
      <c r="CF3" s="14">
        <v>1</v>
      </c>
      <c r="CG3" s="14">
        <v>1</v>
      </c>
      <c r="CH3" s="14">
        <v>18203</v>
      </c>
      <c r="CI3" s="18">
        <v>0.53</v>
      </c>
      <c r="CJ3" s="14">
        <v>8774</v>
      </c>
      <c r="CK3" s="18">
        <f t="shared" si="5"/>
        <v>0.48200846014393234</v>
      </c>
      <c r="CL3" s="19">
        <f>IF(OR(CK3="NULL",CI3="NULL"),"NULL",CK3-CI3)</f>
        <v>-4.7991539856067689E-2</v>
      </c>
      <c r="CM3" s="14">
        <v>50153</v>
      </c>
      <c r="CN3" s="14">
        <v>39854</v>
      </c>
      <c r="CO3" s="18">
        <f t="shared" si="6"/>
        <v>0.79464837596953319</v>
      </c>
      <c r="CP3" s="17">
        <v>0.81400000000000006</v>
      </c>
      <c r="CQ3" s="19">
        <f t="shared" ref="CQ3:CQ64" si="19">IF(OR(CP3="NULL",CO3="NULL"),"NULL",CO3-CP3)</f>
        <v>-1.9351624030466863E-2</v>
      </c>
      <c r="CR3" s="14">
        <v>565186</v>
      </c>
      <c r="CS3" s="14">
        <v>127085</v>
      </c>
      <c r="CT3" s="18">
        <f t="shared" si="7"/>
        <v>0.22485518041848171</v>
      </c>
      <c r="CU3" s="18">
        <v>0.41600000000000004</v>
      </c>
      <c r="CV3" s="19">
        <f t="shared" si="8"/>
        <v>-0.19114481958151833</v>
      </c>
      <c r="CW3" s="14">
        <v>0</v>
      </c>
      <c r="CX3" s="14">
        <v>0</v>
      </c>
      <c r="CY3" s="14">
        <v>1</v>
      </c>
      <c r="CZ3" s="14">
        <v>6</v>
      </c>
      <c r="DA3" s="14">
        <v>1</v>
      </c>
      <c r="DB3" s="14">
        <v>0</v>
      </c>
      <c r="DC3" s="14">
        <v>0</v>
      </c>
      <c r="DD3" s="14">
        <v>0</v>
      </c>
      <c r="DE3" s="14">
        <v>0</v>
      </c>
      <c r="DF3" s="14">
        <v>7</v>
      </c>
      <c r="DG3" s="14">
        <v>267</v>
      </c>
      <c r="DH3" s="14">
        <v>81</v>
      </c>
      <c r="DI3" s="14">
        <v>14</v>
      </c>
      <c r="DJ3" s="14">
        <v>129</v>
      </c>
      <c r="DK3" s="14">
        <v>4</v>
      </c>
      <c r="DL3" s="14">
        <v>1</v>
      </c>
      <c r="DM3" s="14">
        <v>496</v>
      </c>
      <c r="DN3" s="14">
        <v>273</v>
      </c>
      <c r="DO3" s="14">
        <v>82</v>
      </c>
      <c r="DP3" s="14">
        <v>14</v>
      </c>
      <c r="DQ3" s="14">
        <v>129</v>
      </c>
      <c r="DR3" s="14">
        <v>4</v>
      </c>
      <c r="DS3" s="14">
        <v>1</v>
      </c>
      <c r="DT3" s="14">
        <v>0</v>
      </c>
      <c r="DU3" s="14">
        <v>2</v>
      </c>
      <c r="DV3" s="14">
        <v>0</v>
      </c>
      <c r="DW3" s="14">
        <v>0</v>
      </c>
      <c r="DX3" s="14">
        <v>13</v>
      </c>
      <c r="DY3" s="14">
        <v>0</v>
      </c>
      <c r="DZ3" s="14">
        <v>402</v>
      </c>
      <c r="EA3" s="14">
        <v>86</v>
      </c>
      <c r="EB3" s="14">
        <v>15</v>
      </c>
      <c r="HL3" s="20"/>
      <c r="HN3" s="20"/>
      <c r="HP3" s="20"/>
      <c r="IH3" s="20"/>
      <c r="IJ3" s="20"/>
      <c r="IL3" s="20"/>
    </row>
    <row r="4" spans="1:271" x14ac:dyDescent="0.35">
      <c r="A4" s="14" t="s">
        <v>131</v>
      </c>
      <c r="B4" s="14" t="s">
        <v>51</v>
      </c>
      <c r="C4" s="14">
        <v>2</v>
      </c>
      <c r="D4" s="14" t="s">
        <v>51</v>
      </c>
      <c r="E4" s="14">
        <v>649</v>
      </c>
      <c r="F4" s="14">
        <v>649</v>
      </c>
      <c r="G4" s="14">
        <v>2919</v>
      </c>
      <c r="H4" s="14">
        <v>639</v>
      </c>
      <c r="I4" s="14">
        <v>1792</v>
      </c>
      <c r="J4" s="18">
        <f t="shared" si="9"/>
        <v>0.98459167950693371</v>
      </c>
      <c r="K4" s="18">
        <f t="shared" si="10"/>
        <v>0.6813340807174888</v>
      </c>
      <c r="L4" s="14">
        <v>78711</v>
      </c>
      <c r="M4" s="14">
        <v>79249</v>
      </c>
      <c r="N4" s="14">
        <v>21611</v>
      </c>
      <c r="O4" s="18">
        <f t="shared" si="0"/>
        <v>1.2813965011243664</v>
      </c>
      <c r="P4" s="14">
        <v>1690959</v>
      </c>
      <c r="Q4" s="14">
        <v>2398686</v>
      </c>
      <c r="R4" s="18">
        <f t="shared" si="1"/>
        <v>1.4185358722476418</v>
      </c>
      <c r="S4" s="14">
        <v>7583224</v>
      </c>
      <c r="T4" s="14">
        <v>10242338</v>
      </c>
      <c r="U4" s="18">
        <f t="shared" si="2"/>
        <v>1.3506574512370992</v>
      </c>
      <c r="V4" s="14">
        <v>453205</v>
      </c>
      <c r="W4" s="14">
        <v>572812</v>
      </c>
      <c r="X4" s="18">
        <f t="shared" si="11"/>
        <v>1.2639136814465859</v>
      </c>
      <c r="Y4" s="14">
        <v>456801</v>
      </c>
      <c r="Z4" s="18">
        <f t="shared" si="12"/>
        <v>1.0079345991328428</v>
      </c>
      <c r="AA4" s="14">
        <v>665294</v>
      </c>
      <c r="AB4" s="14">
        <v>1009986</v>
      </c>
      <c r="AC4" s="18">
        <f t="shared" si="13"/>
        <v>1.5181047777373613</v>
      </c>
      <c r="AD4" s="14">
        <v>691190</v>
      </c>
      <c r="AE4" s="18">
        <f t="shared" si="14"/>
        <v>1.0389241448141724</v>
      </c>
      <c r="AF4" s="14">
        <v>5891425</v>
      </c>
      <c r="AG4" s="14">
        <v>7843662</v>
      </c>
      <c r="AH4" s="18">
        <f t="shared" si="15"/>
        <v>1.3313692357960936</v>
      </c>
      <c r="AI4" s="14">
        <v>5961583</v>
      </c>
      <c r="AJ4" s="18">
        <f t="shared" si="16"/>
        <v>1.0119084941249359</v>
      </c>
      <c r="AK4" s="14">
        <v>1</v>
      </c>
      <c r="AL4" s="14">
        <v>0</v>
      </c>
      <c r="AM4" s="14">
        <v>1</v>
      </c>
      <c r="AN4" s="14">
        <v>47061</v>
      </c>
      <c r="AO4" s="14">
        <v>49997</v>
      </c>
      <c r="AP4" s="18">
        <f t="shared" ref="AP4:AP65" si="20">IF(AN4="NULL","NULL",(AN4+AO4)/($AW4+$AX4))</f>
        <v>0.9622946431227134</v>
      </c>
      <c r="AQ4" s="14">
        <v>198</v>
      </c>
      <c r="AR4" s="14">
        <v>620</v>
      </c>
      <c r="AS4" s="18">
        <f>IF(AQ4="NULL","NULL",(AQ4+AR4)/($AW4+$AX4))</f>
        <v>8.1101714240390237E-3</v>
      </c>
      <c r="AT4" s="14">
        <v>160</v>
      </c>
      <c r="AU4" s="14">
        <v>2825</v>
      </c>
      <c r="AV4" s="18">
        <f>IF(AT4="NULL","NULL",(AT4+AU4)/($AW4+$AX4))</f>
        <v>2.959518545324754E-2</v>
      </c>
      <c r="AW4" s="14">
        <v>47419</v>
      </c>
      <c r="AX4" s="14">
        <f>AO4+AR4+AU4</f>
        <v>53442</v>
      </c>
      <c r="AY4" s="14">
        <v>2106505</v>
      </c>
      <c r="AZ4" s="14">
        <v>197229</v>
      </c>
      <c r="BA4" s="14">
        <v>49535</v>
      </c>
      <c r="BB4" s="14">
        <v>34927</v>
      </c>
      <c r="BC4" s="14">
        <f>SUM(AY4:BB4)</f>
        <v>2388196</v>
      </c>
      <c r="BD4" s="18">
        <f>IF($BC4="NULL","NULL",IF($BC4=0,0,AY4/$BC4))</f>
        <v>0.88204862582468102</v>
      </c>
      <c r="BE4" s="18">
        <f t="shared" si="3"/>
        <v>8.2584930215107974E-2</v>
      </c>
      <c r="BF4" s="18">
        <f t="shared" si="3"/>
        <v>2.0741597423327065E-2</v>
      </c>
      <c r="BG4" s="18">
        <f t="shared" si="3"/>
        <v>1.4624846536883907E-2</v>
      </c>
      <c r="BH4" s="14">
        <v>4805123</v>
      </c>
      <c r="BI4" s="14">
        <v>392984</v>
      </c>
      <c r="BJ4" s="14">
        <v>97085</v>
      </c>
      <c r="BK4" s="14">
        <v>121758</v>
      </c>
      <c r="BL4" s="14">
        <f t="shared" si="17"/>
        <v>5416950</v>
      </c>
      <c r="BM4" s="18">
        <f>IF($BL4="NULL","NULL",IF($BL4=0,0,BH4/$BL4))</f>
        <v>0.88705323106175982</v>
      </c>
      <c r="BN4" s="18">
        <f t="shared" si="4"/>
        <v>7.2547097536436553E-2</v>
      </c>
      <c r="BO4" s="18">
        <f t="shared" si="4"/>
        <v>1.7922447133534553E-2</v>
      </c>
      <c r="BP4" s="18">
        <f t="shared" si="4"/>
        <v>2.2477224268269043E-2</v>
      </c>
      <c r="BQ4" s="14">
        <v>1</v>
      </c>
      <c r="BR4" s="14">
        <v>1</v>
      </c>
      <c r="BS4" s="14" t="s">
        <v>223</v>
      </c>
      <c r="BT4" s="14">
        <v>1</v>
      </c>
      <c r="BU4" s="14">
        <v>1</v>
      </c>
      <c r="BV4" s="14">
        <v>1</v>
      </c>
      <c r="BW4" s="14">
        <v>1</v>
      </c>
      <c r="BX4" s="14">
        <v>1</v>
      </c>
      <c r="BY4" s="14">
        <v>1</v>
      </c>
      <c r="BZ4" s="14">
        <v>1</v>
      </c>
      <c r="CA4" s="14">
        <v>1</v>
      </c>
      <c r="CB4" s="14">
        <v>1</v>
      </c>
      <c r="CC4" s="14">
        <v>1</v>
      </c>
      <c r="CD4" s="14">
        <v>2398686</v>
      </c>
      <c r="CE4" s="18">
        <f t="shared" si="18"/>
        <v>1</v>
      </c>
      <c r="CF4" s="14">
        <v>1</v>
      </c>
      <c r="CG4" s="14">
        <v>1</v>
      </c>
      <c r="CH4" s="14">
        <v>159317</v>
      </c>
      <c r="CI4" s="18">
        <v>0.69</v>
      </c>
      <c r="CJ4" s="14">
        <v>98194</v>
      </c>
      <c r="CK4" s="18">
        <f t="shared" si="5"/>
        <v>0.61634351638557094</v>
      </c>
      <c r="CL4" s="19">
        <f t="shared" ref="CL4:CL65" si="21">IF(OR(CK4="NULL",CI4="NULL"),"NULL",CK4-CI4)</f>
        <v>-7.3656483614429002E-2</v>
      </c>
      <c r="CM4" s="14">
        <v>484215</v>
      </c>
      <c r="CN4" s="14">
        <v>488862</v>
      </c>
      <c r="CO4" s="18">
        <f t="shared" si="6"/>
        <v>1.0095969765496733</v>
      </c>
      <c r="CP4" s="17">
        <v>0.91799999999999993</v>
      </c>
      <c r="CQ4" s="19">
        <f t="shared" si="19"/>
        <v>9.1596976549673359E-2</v>
      </c>
      <c r="CR4" s="14">
        <v>5994209</v>
      </c>
      <c r="CS4" s="14">
        <v>1245884</v>
      </c>
      <c r="CT4" s="18">
        <f t="shared" si="7"/>
        <v>0.2078479412379515</v>
      </c>
      <c r="CU4" s="18">
        <v>0.34200000000000003</v>
      </c>
      <c r="CV4" s="19">
        <f t="shared" si="8"/>
        <v>-0.13415205876204853</v>
      </c>
      <c r="CW4" s="14">
        <v>1</v>
      </c>
      <c r="CX4" s="14">
        <v>1</v>
      </c>
      <c r="CY4" s="14">
        <v>1</v>
      </c>
      <c r="CZ4" s="14">
        <v>18</v>
      </c>
      <c r="DA4" s="14">
        <v>0</v>
      </c>
      <c r="DB4" s="14">
        <v>0</v>
      </c>
      <c r="DC4" s="14">
        <v>0</v>
      </c>
      <c r="DD4" s="14">
        <v>0</v>
      </c>
      <c r="DE4" s="14">
        <v>0</v>
      </c>
      <c r="DF4" s="14">
        <v>18</v>
      </c>
      <c r="DG4" s="14">
        <v>2997</v>
      </c>
      <c r="DH4" s="14">
        <v>277</v>
      </c>
      <c r="DI4" s="14">
        <v>60</v>
      </c>
      <c r="DJ4" s="14">
        <v>646</v>
      </c>
      <c r="DK4" s="14">
        <v>0</v>
      </c>
      <c r="DL4" s="14">
        <v>0</v>
      </c>
      <c r="DM4" s="14">
        <v>3980</v>
      </c>
      <c r="DN4" s="14">
        <v>3015</v>
      </c>
      <c r="DO4" s="14">
        <v>277</v>
      </c>
      <c r="DP4" s="14">
        <v>60</v>
      </c>
      <c r="DQ4" s="14">
        <v>646</v>
      </c>
      <c r="DR4" s="14">
        <v>0</v>
      </c>
      <c r="DS4" s="14">
        <v>0</v>
      </c>
      <c r="DT4" s="14">
        <v>255</v>
      </c>
      <c r="DU4" s="14">
        <v>0</v>
      </c>
      <c r="DV4" s="14">
        <v>0</v>
      </c>
      <c r="DW4" s="14">
        <v>279</v>
      </c>
      <c r="DX4" s="14">
        <v>0</v>
      </c>
      <c r="DY4" s="14">
        <v>0</v>
      </c>
      <c r="DZ4" s="14">
        <v>3661</v>
      </c>
      <c r="EA4" s="14">
        <v>277</v>
      </c>
      <c r="EB4" s="14">
        <v>60</v>
      </c>
      <c r="HL4" s="20"/>
      <c r="HN4" s="20"/>
      <c r="HP4" s="20"/>
      <c r="IH4" s="20"/>
      <c r="IJ4" s="20"/>
      <c r="IL4" s="20"/>
      <c r="JG4" s="20"/>
      <c r="JI4" s="20"/>
      <c r="JK4" s="20"/>
    </row>
    <row r="5" spans="1:271" x14ac:dyDescent="0.35">
      <c r="A5" s="14" t="s">
        <v>66</v>
      </c>
      <c r="B5" s="14" t="s">
        <v>51</v>
      </c>
      <c r="C5" s="14">
        <v>2</v>
      </c>
      <c r="D5" s="14" t="s">
        <v>51</v>
      </c>
      <c r="E5" s="14">
        <v>410</v>
      </c>
      <c r="F5" s="14">
        <v>410</v>
      </c>
      <c r="G5" s="14">
        <v>2282</v>
      </c>
      <c r="H5" s="14">
        <v>404</v>
      </c>
      <c r="I5" s="14">
        <v>1017</v>
      </c>
      <c r="J5" s="18">
        <f t="shared" si="9"/>
        <v>0.98536585365853657</v>
      </c>
      <c r="K5" s="18">
        <f t="shared" si="10"/>
        <v>0.52786032689450224</v>
      </c>
      <c r="L5" s="14">
        <v>35395</v>
      </c>
      <c r="M5" s="14">
        <v>30484</v>
      </c>
      <c r="N5" s="14">
        <v>14163</v>
      </c>
      <c r="O5" s="18">
        <f t="shared" si="0"/>
        <v>1.261392852097754</v>
      </c>
      <c r="P5" s="14">
        <v>743434</v>
      </c>
      <c r="Q5" s="14">
        <v>1032508</v>
      </c>
      <c r="R5" s="18">
        <f t="shared" si="1"/>
        <v>1.3888361307123429</v>
      </c>
      <c r="S5" s="14">
        <v>3089003</v>
      </c>
      <c r="T5" s="14">
        <v>4843610</v>
      </c>
      <c r="U5" s="18">
        <f t="shared" si="2"/>
        <v>1.5680172534633343</v>
      </c>
      <c r="V5" s="14">
        <v>205386</v>
      </c>
      <c r="W5" s="14">
        <v>251410</v>
      </c>
      <c r="X5" s="18">
        <f t="shared" si="11"/>
        <v>1.224085380697808</v>
      </c>
      <c r="Y5" s="14">
        <v>206901</v>
      </c>
      <c r="Z5" s="18">
        <f t="shared" si="12"/>
        <v>1.0073763547661476</v>
      </c>
      <c r="AA5" s="14">
        <v>288142</v>
      </c>
      <c r="AB5" s="14">
        <v>433021</v>
      </c>
      <c r="AC5" s="18">
        <f t="shared" si="13"/>
        <v>1.5028041729425075</v>
      </c>
      <c r="AD5" s="14">
        <v>274574</v>
      </c>
      <c r="AE5" s="18">
        <f t="shared" si="14"/>
        <v>0.95291210583670549</v>
      </c>
      <c r="AF5" s="14">
        <v>2345569</v>
      </c>
      <c r="AG5" s="14">
        <v>3811102</v>
      </c>
      <c r="AH5" s="18">
        <f t="shared" si="15"/>
        <v>1.6248091614444087</v>
      </c>
      <c r="AI5" s="14">
        <v>2841929</v>
      </c>
      <c r="AJ5" s="18">
        <f t="shared" si="16"/>
        <v>1.2116160300549674</v>
      </c>
      <c r="AK5" s="14">
        <v>1</v>
      </c>
      <c r="AL5" s="14">
        <v>0</v>
      </c>
      <c r="AM5" s="14">
        <v>1</v>
      </c>
      <c r="AN5" s="14">
        <v>25449</v>
      </c>
      <c r="AO5" s="14">
        <v>10786</v>
      </c>
      <c r="AP5" s="18">
        <f t="shared" si="20"/>
        <v>0.81158868457007194</v>
      </c>
      <c r="AQ5" s="14">
        <v>1532</v>
      </c>
      <c r="AR5" s="14">
        <v>562</v>
      </c>
      <c r="AS5" s="18">
        <f t="shared" ref="AS5:AS65" si="22">IF(AQ5="NULL","NULL",(AQ5+AR5)/($AW5+$AX5))</f>
        <v>4.6901247564226041E-2</v>
      </c>
      <c r="AT5" s="14">
        <v>3503</v>
      </c>
      <c r="AU5" s="14">
        <v>2815</v>
      </c>
      <c r="AV5" s="18">
        <f>IF(AT5="NULL","NULL",(AT5+AU5)/($AW5+$AX5))</f>
        <v>0.14151006786570205</v>
      </c>
      <c r="AW5" s="14">
        <v>30484</v>
      </c>
      <c r="AX5" s="14">
        <f>AO5+AR5+AU5</f>
        <v>14163</v>
      </c>
      <c r="AY5" s="14">
        <v>894959</v>
      </c>
      <c r="AZ5" s="14">
        <v>41913</v>
      </c>
      <c r="BA5" s="14">
        <v>27934</v>
      </c>
      <c r="BB5" s="14">
        <v>12512</v>
      </c>
      <c r="BC5" s="14">
        <f t="shared" ref="BC5:BC65" si="23">SUM(AY5:BB5)</f>
        <v>977318</v>
      </c>
      <c r="BD5" s="18">
        <f t="shared" ref="BD5:BG65" si="24">IF($BC5="NULL","NULL",IF($BC5=0,0,AY5/$BC5))</f>
        <v>0.91572957829488455</v>
      </c>
      <c r="BE5" s="18">
        <f t="shared" si="3"/>
        <v>4.2885734223661078E-2</v>
      </c>
      <c r="BF5" s="18">
        <f t="shared" si="3"/>
        <v>2.858230381513489E-2</v>
      </c>
      <c r="BG5" s="18">
        <f t="shared" si="3"/>
        <v>1.2802383666319458E-2</v>
      </c>
      <c r="BH5" s="14">
        <v>1762906</v>
      </c>
      <c r="BI5" s="14">
        <v>121191</v>
      </c>
      <c r="BJ5" s="14">
        <v>57423</v>
      </c>
      <c r="BK5" s="14">
        <v>65576</v>
      </c>
      <c r="BL5" s="14">
        <f t="shared" si="17"/>
        <v>2007096</v>
      </c>
      <c r="BM5" s="18">
        <f t="shared" ref="BM5:BP65" si="25">IF($BL5="NULL","NULL",IF($BL5=0,0,BH5/$BL5))</f>
        <v>0.87833666152490963</v>
      </c>
      <c r="BN5" s="18">
        <f t="shared" si="4"/>
        <v>6.038126726374822E-2</v>
      </c>
      <c r="BO5" s="18">
        <f t="shared" si="4"/>
        <v>2.8609991749273578E-2</v>
      </c>
      <c r="BP5" s="18">
        <f t="shared" si="4"/>
        <v>3.2672079462068578E-2</v>
      </c>
      <c r="BQ5" s="14">
        <v>1</v>
      </c>
      <c r="BR5" s="14">
        <v>0</v>
      </c>
      <c r="BS5" s="14" t="s">
        <v>51</v>
      </c>
      <c r="BT5" s="14">
        <v>1</v>
      </c>
      <c r="BU5" s="14">
        <v>1</v>
      </c>
      <c r="BV5" s="14">
        <v>1</v>
      </c>
      <c r="BW5" s="14">
        <v>1</v>
      </c>
      <c r="BX5" s="14">
        <v>1</v>
      </c>
      <c r="BY5" s="14">
        <v>1</v>
      </c>
      <c r="BZ5" s="14">
        <v>1</v>
      </c>
      <c r="CA5" s="14">
        <v>0</v>
      </c>
      <c r="CB5" s="14">
        <v>1</v>
      </c>
      <c r="CC5" s="14">
        <v>1</v>
      </c>
      <c r="CD5" s="14">
        <v>1032508</v>
      </c>
      <c r="CE5" s="18">
        <f t="shared" si="18"/>
        <v>1</v>
      </c>
      <c r="CF5" s="14">
        <v>1</v>
      </c>
      <c r="CG5" s="14">
        <v>1</v>
      </c>
      <c r="CH5" s="14">
        <v>72249</v>
      </c>
      <c r="CI5" s="18">
        <v>0.65500000000000003</v>
      </c>
      <c r="CJ5" s="14">
        <v>45113</v>
      </c>
      <c r="CK5" s="18">
        <f t="shared" si="5"/>
        <v>0.62441002643635202</v>
      </c>
      <c r="CL5" s="19">
        <f t="shared" si="21"/>
        <v>-3.058997356364801E-2</v>
      </c>
      <c r="CM5" s="14">
        <v>209505</v>
      </c>
      <c r="CN5" s="14">
        <v>205723</v>
      </c>
      <c r="CO5" s="18">
        <f t="shared" si="6"/>
        <v>0.98194792487052818</v>
      </c>
      <c r="CP5" s="17">
        <v>0.94299999999999995</v>
      </c>
      <c r="CQ5" s="19">
        <f t="shared" si="19"/>
        <v>3.8947924870528228E-2</v>
      </c>
      <c r="CR5" s="14">
        <v>2386510</v>
      </c>
      <c r="CS5" s="14">
        <v>570822</v>
      </c>
      <c r="CT5" s="18">
        <f t="shared" si="7"/>
        <v>0.23918692986830142</v>
      </c>
      <c r="CU5" s="18">
        <v>0.42499999999999999</v>
      </c>
      <c r="CV5" s="19">
        <f t="shared" si="8"/>
        <v>-0.18581307013169857</v>
      </c>
      <c r="CW5" s="14">
        <v>1</v>
      </c>
      <c r="CX5" s="14">
        <v>1</v>
      </c>
      <c r="CY5" s="14">
        <v>1</v>
      </c>
      <c r="CZ5" s="14">
        <v>6</v>
      </c>
      <c r="DA5" s="14">
        <v>118</v>
      </c>
      <c r="DB5" s="14">
        <v>1</v>
      </c>
      <c r="DC5" s="14">
        <v>0</v>
      </c>
      <c r="DD5" s="14">
        <v>0</v>
      </c>
      <c r="DE5" s="14">
        <v>0</v>
      </c>
      <c r="DF5" s="14">
        <v>125</v>
      </c>
      <c r="DG5" s="14">
        <v>817</v>
      </c>
      <c r="DH5" s="14">
        <v>341</v>
      </c>
      <c r="DI5" s="14">
        <v>0</v>
      </c>
      <c r="DJ5" s="14">
        <v>0</v>
      </c>
      <c r="DK5" s="14">
        <v>0</v>
      </c>
      <c r="DL5" s="14">
        <v>0</v>
      </c>
      <c r="DM5" s="14">
        <v>1158</v>
      </c>
      <c r="DN5" s="14">
        <v>823</v>
      </c>
      <c r="DO5" s="14">
        <v>459</v>
      </c>
      <c r="DP5" s="14">
        <v>1</v>
      </c>
      <c r="DQ5" s="14">
        <v>0</v>
      </c>
      <c r="DR5" s="14">
        <v>0</v>
      </c>
      <c r="DS5" s="14">
        <v>0</v>
      </c>
      <c r="DT5" s="14">
        <v>17</v>
      </c>
      <c r="DU5" s="14">
        <v>0</v>
      </c>
      <c r="DV5" s="14">
        <v>0</v>
      </c>
      <c r="DW5" s="14">
        <v>45</v>
      </c>
      <c r="DX5" s="14">
        <v>0</v>
      </c>
      <c r="DY5" s="14">
        <v>0</v>
      </c>
      <c r="DZ5" s="14">
        <v>823</v>
      </c>
      <c r="EA5" s="14">
        <v>459</v>
      </c>
      <c r="EB5" s="14">
        <v>1</v>
      </c>
      <c r="HL5" s="20"/>
      <c r="HN5" s="20"/>
      <c r="HP5" s="20"/>
      <c r="IH5" s="20"/>
      <c r="IJ5" s="20"/>
      <c r="IL5" s="20"/>
    </row>
    <row r="6" spans="1:271" ht="13.5" customHeight="1" x14ac:dyDescent="0.35">
      <c r="A6" s="14" t="s">
        <v>153</v>
      </c>
      <c r="B6" s="14" t="s">
        <v>51</v>
      </c>
      <c r="C6" s="14">
        <v>2</v>
      </c>
      <c r="D6" s="14" t="s">
        <v>51</v>
      </c>
      <c r="E6" s="14">
        <v>3343</v>
      </c>
      <c r="F6" s="14">
        <v>3271</v>
      </c>
      <c r="G6" s="14">
        <v>29223</v>
      </c>
      <c r="H6" s="14">
        <v>2662</v>
      </c>
      <c r="I6" s="14">
        <v>8372</v>
      </c>
      <c r="J6" s="18">
        <f t="shared" si="9"/>
        <v>0.79629075680526473</v>
      </c>
      <c r="K6" s="18">
        <f t="shared" si="10"/>
        <v>0.33881962783270897</v>
      </c>
      <c r="L6" s="14">
        <v>402075</v>
      </c>
      <c r="M6" s="14">
        <v>344288</v>
      </c>
      <c r="N6" s="14">
        <v>147855</v>
      </c>
      <c r="O6" s="18">
        <f t="shared" si="0"/>
        <v>1.2240079587141703</v>
      </c>
      <c r="P6" s="14">
        <v>8959288</v>
      </c>
      <c r="Q6" s="14">
        <v>11674648</v>
      </c>
      <c r="R6" s="18">
        <f t="shared" si="1"/>
        <v>1.3030776552779642</v>
      </c>
      <c r="S6" s="14">
        <v>39429460</v>
      </c>
      <c r="T6" s="14">
        <v>51781225</v>
      </c>
      <c r="U6" s="18">
        <f t="shared" si="2"/>
        <v>1.3132623424211236</v>
      </c>
      <c r="V6" s="14">
        <v>2387713</v>
      </c>
      <c r="W6" s="14">
        <v>3231859</v>
      </c>
      <c r="X6" s="18">
        <f t="shared" si="11"/>
        <v>1.3535374645110196</v>
      </c>
      <c r="Y6" s="14">
        <v>2328100</v>
      </c>
      <c r="Z6" s="18">
        <f t="shared" si="12"/>
        <v>0.97503343157238742</v>
      </c>
      <c r="AA6" s="14">
        <v>3529732</v>
      </c>
      <c r="AB6" s="14">
        <v>4448230</v>
      </c>
      <c r="AC6" s="18">
        <f t="shared" si="13"/>
        <v>1.2602174895997771</v>
      </c>
      <c r="AD6" s="14">
        <v>2907322</v>
      </c>
      <c r="AE6" s="18">
        <f t="shared" si="14"/>
        <v>0.82366649932629443</v>
      </c>
      <c r="AF6" s="14">
        <v>30470172</v>
      </c>
      <c r="AG6" s="14">
        <v>40106576</v>
      </c>
      <c r="AH6" s="18">
        <f t="shared" si="15"/>
        <v>1.3162569610699932</v>
      </c>
      <c r="AI6" s="14">
        <v>28943839</v>
      </c>
      <c r="AJ6" s="18">
        <f t="shared" si="16"/>
        <v>0.94990730606968676</v>
      </c>
      <c r="AK6" s="14">
        <v>1</v>
      </c>
      <c r="AL6" s="14">
        <v>0</v>
      </c>
      <c r="AM6" s="14">
        <v>1</v>
      </c>
      <c r="AN6" s="14">
        <v>107600</v>
      </c>
      <c r="AO6" s="14">
        <v>334710</v>
      </c>
      <c r="AP6" s="18">
        <f t="shared" si="20"/>
        <v>0.898742845067389</v>
      </c>
      <c r="AQ6" s="14">
        <v>33576</v>
      </c>
      <c r="AR6" s="14">
        <v>7551</v>
      </c>
      <c r="AS6" s="18">
        <f t="shared" si="22"/>
        <v>8.3567174581371681E-2</v>
      </c>
      <c r="AT6" s="14">
        <v>278</v>
      </c>
      <c r="AU6" s="14">
        <v>8428</v>
      </c>
      <c r="AV6" s="18">
        <f>IF(AT6="NULL","NULL",(AT6+AU6)/($AW6+$AX6))</f>
        <v>1.7689980351239375E-2</v>
      </c>
      <c r="AW6" s="14">
        <v>141454</v>
      </c>
      <c r="AX6" s="14">
        <f t="shared" ref="AX6:AX65" si="26">AO6+AR6+AU6</f>
        <v>350689</v>
      </c>
      <c r="AY6" s="14">
        <v>11292672</v>
      </c>
      <c r="AZ6" s="14">
        <v>1110478</v>
      </c>
      <c r="BA6" s="14">
        <v>132895</v>
      </c>
      <c r="BB6" s="14">
        <v>184176</v>
      </c>
      <c r="BC6" s="14">
        <f t="shared" si="23"/>
        <v>12720221</v>
      </c>
      <c r="BD6" s="18">
        <f t="shared" si="24"/>
        <v>0.88777325488291436</v>
      </c>
      <c r="BE6" s="18">
        <f t="shared" si="3"/>
        <v>8.7300212787183487E-2</v>
      </c>
      <c r="BF6" s="18">
        <f t="shared" si="3"/>
        <v>1.0447538608016322E-2</v>
      </c>
      <c r="BG6" s="18">
        <f t="shared" si="3"/>
        <v>1.4478993721885807E-2</v>
      </c>
      <c r="BH6" s="14">
        <v>27100768</v>
      </c>
      <c r="BI6" s="14">
        <v>7206206</v>
      </c>
      <c r="BJ6" s="14">
        <v>780869</v>
      </c>
      <c r="BK6" s="14">
        <v>499239</v>
      </c>
      <c r="BL6" s="14">
        <f t="shared" si="17"/>
        <v>35587082</v>
      </c>
      <c r="BM6" s="18">
        <f t="shared" si="25"/>
        <v>0.76153386220314434</v>
      </c>
      <c r="BN6" s="18">
        <f t="shared" si="4"/>
        <v>0.20249499523450673</v>
      </c>
      <c r="BO6" s="18">
        <f t="shared" si="4"/>
        <v>2.1942484635295471E-2</v>
      </c>
      <c r="BP6" s="18">
        <f t="shared" si="4"/>
        <v>1.4028657927053418E-2</v>
      </c>
      <c r="BQ6" s="14">
        <v>1</v>
      </c>
      <c r="BR6" s="14">
        <v>1</v>
      </c>
      <c r="BS6" s="14" t="s">
        <v>201</v>
      </c>
      <c r="BT6" s="14">
        <v>1</v>
      </c>
      <c r="BU6" s="14">
        <v>1</v>
      </c>
      <c r="BV6" s="14">
        <v>1</v>
      </c>
      <c r="BW6" s="14">
        <v>1</v>
      </c>
      <c r="BX6" s="14">
        <v>1</v>
      </c>
      <c r="BY6" s="14">
        <v>1</v>
      </c>
      <c r="BZ6" s="14">
        <v>1</v>
      </c>
      <c r="CA6" s="14">
        <v>1</v>
      </c>
      <c r="CB6" s="14">
        <v>1</v>
      </c>
      <c r="CC6" s="14">
        <v>1</v>
      </c>
      <c r="CD6" s="14">
        <v>11672090</v>
      </c>
      <c r="CE6" s="18">
        <f t="shared" si="18"/>
        <v>0.99978089275154158</v>
      </c>
      <c r="CF6" s="14">
        <v>1</v>
      </c>
      <c r="CG6" s="14">
        <v>1</v>
      </c>
      <c r="CH6" s="14">
        <v>838354</v>
      </c>
      <c r="CI6" s="18">
        <v>0.621</v>
      </c>
      <c r="CJ6" s="14">
        <v>447232</v>
      </c>
      <c r="CK6" s="18">
        <f t="shared" si="5"/>
        <v>0.53346438378059868</v>
      </c>
      <c r="CL6" s="19">
        <f t="shared" si="21"/>
        <v>-8.7535616219401313E-2</v>
      </c>
      <c r="CM6" s="14">
        <v>2560811</v>
      </c>
      <c r="CN6" s="14">
        <v>2320283</v>
      </c>
      <c r="CO6" s="18">
        <f t="shared" si="6"/>
        <v>0.9060735056198993</v>
      </c>
      <c r="CP6" s="17">
        <v>0.90900000000000003</v>
      </c>
      <c r="CQ6" s="19">
        <f t="shared" si="19"/>
        <v>-2.9264943801007304E-3</v>
      </c>
      <c r="CR6" s="14">
        <v>31012711</v>
      </c>
      <c r="CS6" s="14">
        <v>9445638</v>
      </c>
      <c r="CT6" s="18">
        <f t="shared" si="7"/>
        <v>0.3045731151978297</v>
      </c>
      <c r="CU6" s="18">
        <v>0.44799999999999995</v>
      </c>
      <c r="CV6" s="19">
        <f t="shared" si="8"/>
        <v>-0.14342688480217025</v>
      </c>
      <c r="CW6" s="14">
        <v>1</v>
      </c>
      <c r="CX6" s="14">
        <v>1</v>
      </c>
      <c r="CY6" s="14">
        <v>1</v>
      </c>
      <c r="CZ6" s="14">
        <v>0</v>
      </c>
      <c r="DA6" s="14">
        <v>9462</v>
      </c>
      <c r="DB6" s="14">
        <v>0</v>
      </c>
      <c r="DC6" s="14">
        <v>0</v>
      </c>
      <c r="DD6" s="14">
        <v>0</v>
      </c>
      <c r="DE6" s="14">
        <v>0</v>
      </c>
      <c r="DF6" s="14">
        <v>9462</v>
      </c>
      <c r="DG6" s="14">
        <v>0</v>
      </c>
      <c r="DH6" s="14">
        <v>1040</v>
      </c>
      <c r="DI6" s="14">
        <v>0</v>
      </c>
      <c r="DJ6" s="14">
        <v>0</v>
      </c>
      <c r="DK6" s="14">
        <v>0</v>
      </c>
      <c r="DL6" s="14">
        <v>0</v>
      </c>
      <c r="DM6" s="14">
        <v>1040</v>
      </c>
      <c r="DN6" s="14">
        <v>0</v>
      </c>
      <c r="DO6" s="14">
        <v>10502</v>
      </c>
      <c r="DP6" s="14">
        <v>0</v>
      </c>
      <c r="DQ6" s="14">
        <v>0</v>
      </c>
      <c r="DR6" s="14">
        <v>0</v>
      </c>
      <c r="DS6" s="14">
        <v>0</v>
      </c>
      <c r="DT6" s="14">
        <v>0</v>
      </c>
      <c r="DU6" s="14">
        <v>0</v>
      </c>
      <c r="DV6" s="14">
        <v>0</v>
      </c>
      <c r="DW6" s="14">
        <v>39</v>
      </c>
      <c r="DX6" s="14">
        <v>78</v>
      </c>
      <c r="DY6" s="14">
        <v>0</v>
      </c>
      <c r="DZ6" s="14">
        <v>0</v>
      </c>
      <c r="EA6" s="14">
        <v>10502</v>
      </c>
      <c r="EB6" s="14">
        <v>0</v>
      </c>
      <c r="HL6" s="20"/>
      <c r="HN6" s="20"/>
      <c r="HP6" s="20"/>
      <c r="IH6" s="20"/>
      <c r="IJ6" s="20"/>
      <c r="IL6" s="20"/>
      <c r="JG6" s="20"/>
      <c r="JI6" s="20"/>
      <c r="JK6" s="20"/>
    </row>
    <row r="7" spans="1:271" x14ac:dyDescent="0.35">
      <c r="A7" s="14" t="s">
        <v>77</v>
      </c>
      <c r="B7" s="14" t="s">
        <v>51</v>
      </c>
      <c r="C7" s="14">
        <v>2</v>
      </c>
      <c r="D7" s="14" t="s">
        <v>51</v>
      </c>
      <c r="E7" s="14">
        <v>334</v>
      </c>
      <c r="F7" s="14">
        <v>334</v>
      </c>
      <c r="G7" s="14">
        <v>1401</v>
      </c>
      <c r="H7" s="14">
        <v>325</v>
      </c>
      <c r="I7" s="14">
        <v>486</v>
      </c>
      <c r="J7" s="18">
        <f t="shared" si="9"/>
        <v>0.97305389221556882</v>
      </c>
      <c r="K7" s="18">
        <f t="shared" si="10"/>
        <v>0.46743515850144091</v>
      </c>
      <c r="L7" s="14">
        <v>26734</v>
      </c>
      <c r="M7" s="14">
        <v>26730</v>
      </c>
      <c r="N7" s="14">
        <v>5535</v>
      </c>
      <c r="O7" s="18">
        <f t="shared" si="0"/>
        <v>1.2068901024912098</v>
      </c>
      <c r="P7" s="14">
        <v>538609</v>
      </c>
      <c r="Q7" s="14">
        <v>730103</v>
      </c>
      <c r="R7" s="18">
        <f t="shared" si="1"/>
        <v>1.3555343486648013</v>
      </c>
      <c r="S7" s="14">
        <v>2721326</v>
      </c>
      <c r="T7" s="14">
        <v>3809270</v>
      </c>
      <c r="U7" s="18">
        <f t="shared" si="2"/>
        <v>1.3997845168127596</v>
      </c>
      <c r="V7" s="14">
        <v>152802</v>
      </c>
      <c r="W7" s="14">
        <v>183104</v>
      </c>
      <c r="X7" s="18">
        <f t="shared" si="11"/>
        <v>1.1983089226580803</v>
      </c>
      <c r="Y7" s="14">
        <v>160884</v>
      </c>
      <c r="Z7" s="18">
        <f t="shared" si="12"/>
        <v>1.0528919778536929</v>
      </c>
      <c r="AA7" s="14">
        <v>203737</v>
      </c>
      <c r="AB7" s="14">
        <v>293765</v>
      </c>
      <c r="AC7" s="18">
        <f t="shared" si="13"/>
        <v>1.4418834085119541</v>
      </c>
      <c r="AD7" s="14">
        <v>205034</v>
      </c>
      <c r="AE7" s="18">
        <f t="shared" si="14"/>
        <v>1.0063660503492247</v>
      </c>
      <c r="AF7" s="14">
        <v>2182718</v>
      </c>
      <c r="AG7" s="14">
        <v>3079168</v>
      </c>
      <c r="AH7" s="18">
        <f t="shared" si="15"/>
        <v>1.4107035356834918</v>
      </c>
      <c r="AI7" s="14">
        <v>2575594</v>
      </c>
      <c r="AJ7" s="18">
        <f t="shared" si="16"/>
        <v>1.1799939341683168</v>
      </c>
      <c r="AK7" s="14">
        <v>1</v>
      </c>
      <c r="AL7" s="14">
        <v>0</v>
      </c>
      <c r="AM7" s="14">
        <v>1</v>
      </c>
      <c r="AN7" s="14">
        <v>26552</v>
      </c>
      <c r="AO7" s="14">
        <v>4148</v>
      </c>
      <c r="AP7" s="18">
        <f t="shared" si="20"/>
        <v>0.95146593937891277</v>
      </c>
      <c r="AQ7" s="14">
        <v>105</v>
      </c>
      <c r="AR7" s="14">
        <v>328</v>
      </c>
      <c r="AS7" s="18">
        <f t="shared" si="22"/>
        <v>1.341969875410649E-2</v>
      </c>
      <c r="AT7" s="14">
        <v>73</v>
      </c>
      <c r="AU7" s="14">
        <v>1060</v>
      </c>
      <c r="AV7" s="18">
        <f t="shared" ref="AV7:AV65" si="27">IF(AT7="NULL","NULL",(AT7+AU7)/($AW7+$AX7))</f>
        <v>3.511436186698072E-2</v>
      </c>
      <c r="AW7" s="14">
        <v>26730</v>
      </c>
      <c r="AX7" s="14">
        <f t="shared" si="26"/>
        <v>5536</v>
      </c>
      <c r="AY7" s="14">
        <v>961573</v>
      </c>
      <c r="AZ7" s="14">
        <v>52675</v>
      </c>
      <c r="BA7" s="14">
        <v>9621</v>
      </c>
      <c r="BB7" s="14">
        <v>28572</v>
      </c>
      <c r="BC7" s="14">
        <f t="shared" si="23"/>
        <v>1052441</v>
      </c>
      <c r="BD7" s="18">
        <f t="shared" si="24"/>
        <v>0.91365976810101468</v>
      </c>
      <c r="BE7" s="18">
        <f t="shared" si="3"/>
        <v>5.0050311608916792E-2</v>
      </c>
      <c r="BF7" s="18">
        <f t="shared" si="3"/>
        <v>9.141605087601111E-3</v>
      </c>
      <c r="BG7" s="18">
        <f t="shared" si="3"/>
        <v>2.7148315202467407E-2</v>
      </c>
      <c r="BH7" s="14">
        <v>2365737</v>
      </c>
      <c r="BI7" s="14">
        <v>134445</v>
      </c>
      <c r="BJ7" s="14">
        <v>26842</v>
      </c>
      <c r="BK7" s="14">
        <v>57667</v>
      </c>
      <c r="BL7" s="14">
        <f t="shared" si="17"/>
        <v>2584691</v>
      </c>
      <c r="BM7" s="18">
        <f t="shared" si="25"/>
        <v>0.91528813308824919</v>
      </c>
      <c r="BN7" s="18">
        <f t="shared" si="4"/>
        <v>5.2015888939915836E-2</v>
      </c>
      <c r="BO7" s="18">
        <f t="shared" si="4"/>
        <v>1.0384993796163642E-2</v>
      </c>
      <c r="BP7" s="18">
        <f t="shared" si="4"/>
        <v>2.2310984175671289E-2</v>
      </c>
      <c r="BQ7" s="14">
        <v>1</v>
      </c>
      <c r="BR7" s="14">
        <v>1</v>
      </c>
      <c r="BS7" s="14" t="s">
        <v>224</v>
      </c>
      <c r="BT7" s="14">
        <v>1</v>
      </c>
      <c r="BU7" s="14">
        <v>1</v>
      </c>
      <c r="BV7" s="14">
        <v>1</v>
      </c>
      <c r="BW7" s="14">
        <v>1</v>
      </c>
      <c r="BX7" s="14">
        <v>1</v>
      </c>
      <c r="BY7" s="14">
        <v>1</v>
      </c>
      <c r="BZ7" s="14">
        <v>1</v>
      </c>
      <c r="CA7" s="14">
        <v>1</v>
      </c>
      <c r="CB7" s="14">
        <v>1</v>
      </c>
      <c r="CC7" s="14">
        <v>1</v>
      </c>
      <c r="CD7" s="14">
        <v>714578</v>
      </c>
      <c r="CE7" s="18">
        <f t="shared" si="18"/>
        <v>0.97873587699269826</v>
      </c>
      <c r="CF7" s="14">
        <v>1</v>
      </c>
      <c r="CG7" s="14">
        <v>1</v>
      </c>
      <c r="CH7" s="14">
        <v>61121</v>
      </c>
      <c r="CI7" s="18">
        <v>0.73</v>
      </c>
      <c r="CJ7" s="14">
        <v>24185</v>
      </c>
      <c r="CK7" s="18">
        <f t="shared" si="5"/>
        <v>0.39569051553475892</v>
      </c>
      <c r="CL7" s="19">
        <f t="shared" si="21"/>
        <v>-0.33430948446524106</v>
      </c>
      <c r="CM7" s="14">
        <v>147456</v>
      </c>
      <c r="CN7" s="14">
        <v>148868</v>
      </c>
      <c r="CO7" s="18">
        <f t="shared" si="6"/>
        <v>1.0095757378472223</v>
      </c>
      <c r="CP7" s="17">
        <v>0.92900000000000005</v>
      </c>
      <c r="CQ7" s="19">
        <f t="shared" si="19"/>
        <v>8.0575737847222273E-2</v>
      </c>
      <c r="CR7" s="14">
        <v>2215568</v>
      </c>
      <c r="CS7" s="14">
        <v>671585</v>
      </c>
      <c r="CT7" s="18">
        <f t="shared" si="7"/>
        <v>0.30312091526868051</v>
      </c>
      <c r="CU7" s="18">
        <v>0.48899999999999999</v>
      </c>
      <c r="CV7" s="19">
        <f t="shared" si="8"/>
        <v>-0.18587908473131948</v>
      </c>
      <c r="CW7" s="14">
        <v>1</v>
      </c>
      <c r="CX7" s="14">
        <v>1</v>
      </c>
      <c r="CY7" s="14">
        <v>1</v>
      </c>
      <c r="CZ7" s="14">
        <v>0</v>
      </c>
      <c r="DA7" s="14">
        <v>0</v>
      </c>
      <c r="DB7" s="14">
        <v>0</v>
      </c>
      <c r="DC7" s="14">
        <v>0</v>
      </c>
      <c r="DD7" s="14">
        <v>0</v>
      </c>
      <c r="DE7" s="14">
        <v>0</v>
      </c>
      <c r="DF7" s="14">
        <v>0</v>
      </c>
      <c r="DG7" s="14">
        <v>5070</v>
      </c>
      <c r="DH7" s="14">
        <v>6452</v>
      </c>
      <c r="DI7" s="14">
        <v>754</v>
      </c>
      <c r="DJ7" s="14">
        <v>0</v>
      </c>
      <c r="DK7" s="14">
        <v>0</v>
      </c>
      <c r="DL7" s="14">
        <v>8</v>
      </c>
      <c r="DM7" s="14">
        <v>12284</v>
      </c>
      <c r="DN7" s="14">
        <v>5070</v>
      </c>
      <c r="DO7" s="14">
        <v>6452</v>
      </c>
      <c r="DP7" s="14">
        <v>754</v>
      </c>
      <c r="DQ7" s="14">
        <v>0</v>
      </c>
      <c r="DR7" s="14">
        <v>0</v>
      </c>
      <c r="DS7" s="14">
        <v>8</v>
      </c>
      <c r="DT7" s="14">
        <v>12</v>
      </c>
      <c r="DU7" s="14">
        <v>0</v>
      </c>
      <c r="DV7" s="14">
        <v>0</v>
      </c>
      <c r="DW7" s="14">
        <v>4</v>
      </c>
      <c r="DX7" s="14">
        <v>0</v>
      </c>
      <c r="DY7" s="14">
        <v>0</v>
      </c>
      <c r="DZ7" s="14">
        <v>5070</v>
      </c>
      <c r="EA7" s="14">
        <v>6452</v>
      </c>
      <c r="EB7" s="14">
        <v>762</v>
      </c>
      <c r="HL7" s="20"/>
      <c r="HN7" s="20"/>
      <c r="HP7" s="20"/>
      <c r="IH7" s="20"/>
      <c r="IJ7" s="20"/>
      <c r="IL7" s="20"/>
      <c r="JG7" s="20"/>
      <c r="JI7" s="20"/>
      <c r="JK7" s="20"/>
    </row>
    <row r="8" spans="1:271" x14ac:dyDescent="0.35">
      <c r="A8" s="14" t="s">
        <v>67</v>
      </c>
      <c r="B8" s="14" t="s">
        <v>51</v>
      </c>
      <c r="C8" s="14">
        <v>2</v>
      </c>
      <c r="D8" s="14" t="s">
        <v>51</v>
      </c>
      <c r="E8" s="14">
        <v>591</v>
      </c>
      <c r="F8" s="14">
        <v>591</v>
      </c>
      <c r="G8" s="14">
        <v>3513</v>
      </c>
      <c r="H8" s="14">
        <v>585</v>
      </c>
      <c r="I8" s="14">
        <v>1675</v>
      </c>
      <c r="J8" s="18">
        <f t="shared" si="9"/>
        <v>0.98984771573604058</v>
      </c>
      <c r="K8" s="18">
        <f t="shared" si="10"/>
        <v>0.550682261208577</v>
      </c>
      <c r="L8" s="14">
        <v>64268</v>
      </c>
      <c r="M8" s="14">
        <v>49882</v>
      </c>
      <c r="N8" s="14">
        <v>56259</v>
      </c>
      <c r="O8" s="18">
        <f t="shared" si="0"/>
        <v>1.6515373125038899</v>
      </c>
      <c r="P8" s="14">
        <v>1292370</v>
      </c>
      <c r="Q8" s="14">
        <v>1793236</v>
      </c>
      <c r="R8" s="18">
        <f t="shared" si="1"/>
        <v>1.3875561952072548</v>
      </c>
      <c r="S8" s="14">
        <v>5959493</v>
      </c>
      <c r="T8" s="14">
        <v>8233749</v>
      </c>
      <c r="U8" s="18">
        <f t="shared" si="2"/>
        <v>1.3816190404116593</v>
      </c>
      <c r="V8" s="14">
        <v>354719</v>
      </c>
      <c r="W8" s="14">
        <v>457680</v>
      </c>
      <c r="X8" s="18">
        <f t="shared" si="11"/>
        <v>1.2902607416010983</v>
      </c>
      <c r="Y8" s="14">
        <v>372070</v>
      </c>
      <c r="Z8" s="18">
        <f t="shared" si="12"/>
        <v>1.048914774793569</v>
      </c>
      <c r="AA8" s="14">
        <v>502577</v>
      </c>
      <c r="AB8" s="14">
        <v>729448</v>
      </c>
      <c r="AC8" s="18">
        <f t="shared" si="13"/>
        <v>1.4514154050026165</v>
      </c>
      <c r="AD8" s="14">
        <v>462847</v>
      </c>
      <c r="AE8" s="18">
        <f t="shared" si="14"/>
        <v>0.92094743691016501</v>
      </c>
      <c r="AF8" s="14">
        <v>4667123</v>
      </c>
      <c r="AG8" s="14">
        <v>6440513</v>
      </c>
      <c r="AH8" s="18">
        <f t="shared" si="15"/>
        <v>1.3799749867316546</v>
      </c>
      <c r="AI8" s="14">
        <v>5399413</v>
      </c>
      <c r="AJ8" s="18">
        <f t="shared" si="16"/>
        <v>1.1569039427501697</v>
      </c>
      <c r="AK8" s="14">
        <v>1</v>
      </c>
      <c r="AL8" s="14">
        <v>1</v>
      </c>
      <c r="AM8" s="14">
        <v>1</v>
      </c>
      <c r="AN8" s="14">
        <v>46457</v>
      </c>
      <c r="AO8" s="14">
        <v>51943</v>
      </c>
      <c r="AP8" s="18">
        <f t="shared" si="20"/>
        <v>0.92705124219213697</v>
      </c>
      <c r="AQ8" s="14">
        <v>3175</v>
      </c>
      <c r="AR8" s="14">
        <v>1111</v>
      </c>
      <c r="AS8" s="18">
        <f t="shared" si="22"/>
        <v>4.0379488049141252E-2</v>
      </c>
      <c r="AT8" s="14">
        <v>250</v>
      </c>
      <c r="AU8" s="14">
        <v>3207</v>
      </c>
      <c r="AV8" s="18">
        <f t="shared" si="27"/>
        <v>3.2569269758721722E-2</v>
      </c>
      <c r="AW8" s="14">
        <v>49882</v>
      </c>
      <c r="AX8" s="14">
        <f t="shared" si="26"/>
        <v>56261</v>
      </c>
      <c r="AY8" s="14">
        <v>1996868</v>
      </c>
      <c r="AZ8" s="14">
        <v>47974</v>
      </c>
      <c r="BA8" s="14">
        <v>5639</v>
      </c>
      <c r="BB8" s="14">
        <v>10926</v>
      </c>
      <c r="BC8" s="14">
        <f t="shared" si="23"/>
        <v>2061407</v>
      </c>
      <c r="BD8" s="18">
        <f t="shared" si="24"/>
        <v>0.96869177217308378</v>
      </c>
      <c r="BE8" s="18">
        <f t="shared" si="3"/>
        <v>2.3272454202396712E-2</v>
      </c>
      <c r="BF8" s="18">
        <f t="shared" si="3"/>
        <v>2.7355102607102819E-3</v>
      </c>
      <c r="BG8" s="18">
        <f t="shared" si="3"/>
        <v>5.3002633638092817E-3</v>
      </c>
      <c r="BH8" s="14">
        <v>5198995</v>
      </c>
      <c r="BI8" s="14">
        <v>172242</v>
      </c>
      <c r="BJ8" s="14">
        <v>36816</v>
      </c>
      <c r="BK8" s="14">
        <v>88532</v>
      </c>
      <c r="BL8" s="14">
        <f t="shared" si="17"/>
        <v>5496585</v>
      </c>
      <c r="BM8" s="18">
        <f t="shared" si="25"/>
        <v>0.9458591107023725</v>
      </c>
      <c r="BN8" s="18">
        <f t="shared" si="4"/>
        <v>3.1336184194367955E-2</v>
      </c>
      <c r="BO8" s="18">
        <f t="shared" si="4"/>
        <v>6.6979770166385125E-3</v>
      </c>
      <c r="BP8" s="18">
        <f t="shared" si="4"/>
        <v>1.6106728086621058E-2</v>
      </c>
      <c r="BQ8" s="14">
        <v>1</v>
      </c>
      <c r="BR8" s="14">
        <v>1</v>
      </c>
      <c r="BS8" s="14" t="s">
        <v>225</v>
      </c>
      <c r="BT8" s="14">
        <v>1</v>
      </c>
      <c r="BU8" s="14">
        <v>1</v>
      </c>
      <c r="BV8" s="14">
        <v>1</v>
      </c>
      <c r="BW8" s="14">
        <v>1</v>
      </c>
      <c r="BX8" s="14">
        <v>1</v>
      </c>
      <c r="BY8" s="14">
        <v>1</v>
      </c>
      <c r="BZ8" s="14">
        <v>1</v>
      </c>
      <c r="CA8" s="14">
        <v>0</v>
      </c>
      <c r="CB8" s="14">
        <v>1</v>
      </c>
      <c r="CC8" s="14">
        <v>1</v>
      </c>
      <c r="CD8" s="14">
        <v>1793236</v>
      </c>
      <c r="CE8" s="18">
        <f t="shared" si="18"/>
        <v>1</v>
      </c>
      <c r="CF8" s="14">
        <v>1</v>
      </c>
      <c r="CG8" s="14">
        <v>1</v>
      </c>
      <c r="CH8" s="14">
        <v>124751</v>
      </c>
      <c r="CI8" s="18">
        <v>0.69</v>
      </c>
      <c r="CJ8" s="14">
        <v>85948</v>
      </c>
      <c r="CK8" s="18">
        <f t="shared" si="5"/>
        <v>0.68895640115109302</v>
      </c>
      <c r="CL8" s="19">
        <f t="shared" si="21"/>
        <v>-1.0435988489069237E-3</v>
      </c>
      <c r="CM8" s="14">
        <v>366062</v>
      </c>
      <c r="CN8" s="14">
        <v>350810</v>
      </c>
      <c r="CO8" s="18">
        <f t="shared" si="6"/>
        <v>0.95833492687031163</v>
      </c>
      <c r="CP8" s="17">
        <v>0.89400000000000002</v>
      </c>
      <c r="CQ8" s="19">
        <f t="shared" si="19"/>
        <v>6.4334926870311615E-2</v>
      </c>
      <c r="CR8" s="14">
        <v>4744328</v>
      </c>
      <c r="CS8" s="14">
        <v>1497117</v>
      </c>
      <c r="CT8" s="18">
        <f t="shared" si="7"/>
        <v>0.31555933738139519</v>
      </c>
      <c r="CU8" s="18">
        <v>0.47700000000000004</v>
      </c>
      <c r="CV8" s="19">
        <f t="shared" ref="CV8:CV65" si="28">IF(OR(CU8="NULL",CT8="NULL"),"NULL",CT8-CU8)</f>
        <v>-0.16144066261860485</v>
      </c>
      <c r="CW8" s="14">
        <v>1</v>
      </c>
      <c r="CX8" s="14">
        <v>0</v>
      </c>
      <c r="CY8" s="14">
        <v>0</v>
      </c>
      <c r="CZ8" s="14">
        <v>350</v>
      </c>
      <c r="DA8" s="14">
        <v>0</v>
      </c>
      <c r="DB8" s="14">
        <v>0</v>
      </c>
      <c r="DC8" s="14">
        <v>0</v>
      </c>
      <c r="DD8" s="14">
        <v>0</v>
      </c>
      <c r="DE8" s="14">
        <v>0</v>
      </c>
      <c r="DF8" s="14">
        <v>350</v>
      </c>
      <c r="DG8" s="14">
        <v>1448</v>
      </c>
      <c r="DH8" s="14">
        <v>0</v>
      </c>
      <c r="DI8" s="14">
        <v>34</v>
      </c>
      <c r="DJ8" s="14">
        <v>1</v>
      </c>
      <c r="DK8" s="14">
        <v>0</v>
      </c>
      <c r="DL8" s="14">
        <v>0</v>
      </c>
      <c r="DM8" s="14">
        <v>1483</v>
      </c>
      <c r="DN8" s="14">
        <v>1798</v>
      </c>
      <c r="DO8" s="14">
        <v>0</v>
      </c>
      <c r="DP8" s="14">
        <v>34</v>
      </c>
      <c r="DQ8" s="14">
        <v>1</v>
      </c>
      <c r="DR8" s="14">
        <v>0</v>
      </c>
      <c r="DS8" s="14">
        <v>0</v>
      </c>
      <c r="DT8" s="14">
        <v>194</v>
      </c>
      <c r="DU8" s="14">
        <v>4</v>
      </c>
      <c r="DV8" s="14">
        <v>1</v>
      </c>
      <c r="DW8" s="14">
        <v>180</v>
      </c>
      <c r="DX8" s="14">
        <v>33</v>
      </c>
      <c r="DY8" s="14">
        <v>1</v>
      </c>
      <c r="DZ8" s="14">
        <v>1799</v>
      </c>
      <c r="EA8" s="14">
        <v>0</v>
      </c>
      <c r="EB8" s="14">
        <v>34</v>
      </c>
      <c r="HL8" s="20"/>
      <c r="HN8" s="20"/>
      <c r="HP8" s="20"/>
      <c r="IH8" s="20"/>
      <c r="IJ8" s="20"/>
      <c r="IL8" s="20"/>
      <c r="JG8" s="20"/>
      <c r="JI8" s="20"/>
      <c r="JK8" s="20"/>
    </row>
    <row r="9" spans="1:271" x14ac:dyDescent="0.35">
      <c r="A9" s="14" t="s">
        <v>142</v>
      </c>
      <c r="B9" s="14" t="s">
        <v>51</v>
      </c>
      <c r="C9" s="14">
        <v>2</v>
      </c>
      <c r="D9" s="14" t="s">
        <v>51</v>
      </c>
      <c r="E9" s="14">
        <v>618</v>
      </c>
      <c r="F9" s="14">
        <v>618</v>
      </c>
      <c r="G9" s="14">
        <v>1824</v>
      </c>
      <c r="H9" s="14">
        <v>618</v>
      </c>
      <c r="I9" s="14">
        <v>1824</v>
      </c>
      <c r="J9" s="18">
        <f t="shared" si="9"/>
        <v>1</v>
      </c>
      <c r="K9" s="18">
        <f t="shared" si="10"/>
        <v>1</v>
      </c>
      <c r="L9" s="14">
        <v>34599</v>
      </c>
      <c r="M9" s="14">
        <v>32494</v>
      </c>
      <c r="N9" s="14">
        <v>2657</v>
      </c>
      <c r="O9" s="18">
        <f t="shared" si="0"/>
        <v>1.0159542183300094</v>
      </c>
      <c r="P9" s="14">
        <v>778527</v>
      </c>
      <c r="Q9" s="14">
        <v>857155</v>
      </c>
      <c r="R9" s="18">
        <f t="shared" si="1"/>
        <v>1.1009958549928263</v>
      </c>
      <c r="S9" s="14">
        <v>3674700</v>
      </c>
      <c r="T9" s="14">
        <v>4037660</v>
      </c>
      <c r="U9" s="18">
        <f t="shared" si="2"/>
        <v>1.0987726889269873</v>
      </c>
      <c r="V9" s="14">
        <v>209911</v>
      </c>
      <c r="W9" s="14">
        <v>221810</v>
      </c>
      <c r="X9" s="18">
        <f t="shared" si="11"/>
        <v>1.0566859287983954</v>
      </c>
      <c r="Y9" s="14">
        <v>213134</v>
      </c>
      <c r="Z9" s="18">
        <f t="shared" si="12"/>
        <v>1.0153541262725632</v>
      </c>
      <c r="AA9" s="14">
        <v>305885</v>
      </c>
      <c r="AB9" s="14">
        <v>348384</v>
      </c>
      <c r="AC9" s="18">
        <f t="shared" si="13"/>
        <v>1.1389378361148799</v>
      </c>
      <c r="AD9" s="14">
        <v>273780</v>
      </c>
      <c r="AE9" s="18">
        <f t="shared" si="14"/>
        <v>0.8950422544420289</v>
      </c>
      <c r="AF9" s="14">
        <v>2896173</v>
      </c>
      <c r="AG9" s="14">
        <v>3180505</v>
      </c>
      <c r="AH9" s="18">
        <f t="shared" si="15"/>
        <v>1.0981750744862271</v>
      </c>
      <c r="AI9" s="14">
        <v>2889981</v>
      </c>
      <c r="AJ9" s="18">
        <f t="shared" si="16"/>
        <v>0.9978620061715926</v>
      </c>
      <c r="AK9" s="14">
        <v>1</v>
      </c>
      <c r="AL9" s="14">
        <v>0</v>
      </c>
      <c r="AM9" s="14">
        <v>1</v>
      </c>
      <c r="AN9" s="14">
        <v>32357</v>
      </c>
      <c r="AO9" s="14">
        <v>1280</v>
      </c>
      <c r="AP9" s="18">
        <f t="shared" si="20"/>
        <v>0.95692867912719415</v>
      </c>
      <c r="AQ9" s="14">
        <v>68</v>
      </c>
      <c r="AR9" s="14">
        <v>214</v>
      </c>
      <c r="AS9" s="18">
        <f t="shared" si="22"/>
        <v>8.022531364683793E-3</v>
      </c>
      <c r="AT9" s="14">
        <v>69</v>
      </c>
      <c r="AU9" s="14">
        <v>1163</v>
      </c>
      <c r="AV9" s="18">
        <f t="shared" si="27"/>
        <v>3.5048789508122104E-2</v>
      </c>
      <c r="AW9" s="14">
        <v>32494</v>
      </c>
      <c r="AX9" s="14">
        <f t="shared" si="26"/>
        <v>2657</v>
      </c>
      <c r="AY9" s="14">
        <v>1254091</v>
      </c>
      <c r="AZ9" s="14">
        <v>66059</v>
      </c>
      <c r="BA9" s="14">
        <v>6673</v>
      </c>
      <c r="BB9" s="14">
        <v>9646</v>
      </c>
      <c r="BC9" s="14">
        <f t="shared" si="23"/>
        <v>1336469</v>
      </c>
      <c r="BD9" s="18">
        <f t="shared" si="24"/>
        <v>0.93836145844011343</v>
      </c>
      <c r="BE9" s="18">
        <f t="shared" si="3"/>
        <v>4.9428007682931666E-2</v>
      </c>
      <c r="BF9" s="18">
        <f t="shared" si="3"/>
        <v>4.9930076941552704E-3</v>
      </c>
      <c r="BG9" s="18">
        <f t="shared" si="3"/>
        <v>7.2175261827996011E-3</v>
      </c>
      <c r="BH9" s="14">
        <v>3090182</v>
      </c>
      <c r="BI9" s="14">
        <v>216406</v>
      </c>
      <c r="BJ9" s="14">
        <v>50204</v>
      </c>
      <c r="BK9" s="14">
        <v>62765</v>
      </c>
      <c r="BL9" s="14">
        <f t="shared" si="17"/>
        <v>3419557</v>
      </c>
      <c r="BM9" s="18">
        <f t="shared" si="25"/>
        <v>0.90367904380596664</v>
      </c>
      <c r="BN9" s="18">
        <f t="shared" si="4"/>
        <v>6.3284805604936545E-2</v>
      </c>
      <c r="BO9" s="18">
        <f t="shared" si="4"/>
        <v>1.4681433881640223E-2</v>
      </c>
      <c r="BP9" s="18">
        <f t="shared" si="4"/>
        <v>1.8354716707456552E-2</v>
      </c>
      <c r="BQ9" s="14">
        <v>1</v>
      </c>
      <c r="BR9" s="14">
        <v>1</v>
      </c>
      <c r="BS9" s="14" t="s">
        <v>226</v>
      </c>
      <c r="BT9" s="14">
        <v>1</v>
      </c>
      <c r="BU9" s="14">
        <v>1</v>
      </c>
      <c r="BV9" s="14">
        <v>1</v>
      </c>
      <c r="BW9" s="14">
        <v>1</v>
      </c>
      <c r="BX9" s="14">
        <v>1</v>
      </c>
      <c r="BY9" s="14">
        <v>0</v>
      </c>
      <c r="BZ9" s="14">
        <v>0</v>
      </c>
      <c r="CA9" s="14">
        <v>0</v>
      </c>
      <c r="CB9" s="14">
        <v>1</v>
      </c>
      <c r="CC9" s="14">
        <v>1</v>
      </c>
      <c r="CD9" s="14">
        <v>857155</v>
      </c>
      <c r="CE9" s="18">
        <f t="shared" si="18"/>
        <v>1</v>
      </c>
      <c r="CF9" s="14">
        <v>1</v>
      </c>
      <c r="CG9" s="14">
        <v>1</v>
      </c>
      <c r="CH9" s="14">
        <v>74486</v>
      </c>
      <c r="CI9" s="18">
        <v>0.79900000000000004</v>
      </c>
      <c r="CJ9" s="14">
        <v>55756</v>
      </c>
      <c r="CK9" s="18">
        <f t="shared" si="5"/>
        <v>0.74854335042826836</v>
      </c>
      <c r="CL9" s="19">
        <f t="shared" si="21"/>
        <v>-5.0456649571731682E-2</v>
      </c>
      <c r="CM9" s="14">
        <v>224251</v>
      </c>
      <c r="CN9" s="14">
        <v>164750</v>
      </c>
      <c r="CO9" s="18">
        <f t="shared" si="6"/>
        <v>0.7346678498646606</v>
      </c>
      <c r="CP9" s="17">
        <v>0.92500000000000004</v>
      </c>
      <c r="CQ9" s="19">
        <f t="shared" si="19"/>
        <v>-0.19033215013533944</v>
      </c>
      <c r="CR9" s="14">
        <v>2947242</v>
      </c>
      <c r="CS9" s="14">
        <v>1006223</v>
      </c>
      <c r="CT9" s="18">
        <f t="shared" si="7"/>
        <v>0.34141173341042236</v>
      </c>
      <c r="CU9" s="18">
        <v>0.51700000000000002</v>
      </c>
      <c r="CV9" s="19">
        <f t="shared" si="28"/>
        <v>-0.17558826658957766</v>
      </c>
      <c r="CW9" s="14">
        <v>1</v>
      </c>
      <c r="CX9" s="14">
        <v>1</v>
      </c>
      <c r="CY9" s="14">
        <v>1</v>
      </c>
      <c r="CZ9" s="14">
        <v>0</v>
      </c>
      <c r="DA9" s="14">
        <v>0</v>
      </c>
      <c r="DB9" s="14">
        <v>0</v>
      </c>
      <c r="DC9" s="14">
        <v>0</v>
      </c>
      <c r="DD9" s="14">
        <v>0</v>
      </c>
      <c r="DE9" s="14">
        <v>0</v>
      </c>
      <c r="DF9" s="14">
        <v>0</v>
      </c>
      <c r="DG9" s="14">
        <v>1309</v>
      </c>
      <c r="DH9" s="14">
        <v>538</v>
      </c>
      <c r="DI9" s="14">
        <v>442</v>
      </c>
      <c r="DJ9" s="14">
        <v>0</v>
      </c>
      <c r="DK9" s="14">
        <v>0</v>
      </c>
      <c r="DL9" s="14">
        <v>0</v>
      </c>
      <c r="DM9" s="14">
        <v>2289</v>
      </c>
      <c r="DN9" s="14">
        <v>1309</v>
      </c>
      <c r="DO9" s="14">
        <v>538</v>
      </c>
      <c r="DP9" s="14">
        <v>442</v>
      </c>
      <c r="DQ9" s="14">
        <v>0</v>
      </c>
      <c r="DR9" s="14">
        <v>0</v>
      </c>
      <c r="DS9" s="14">
        <v>0</v>
      </c>
      <c r="DT9" s="14">
        <v>1309</v>
      </c>
      <c r="DU9" s="14">
        <v>538</v>
      </c>
      <c r="DV9" s="14">
        <v>442</v>
      </c>
      <c r="DW9" s="14">
        <v>0</v>
      </c>
      <c r="DX9" s="14">
        <v>0</v>
      </c>
      <c r="DY9" s="14">
        <v>0</v>
      </c>
      <c r="DZ9" s="14">
        <v>1309</v>
      </c>
      <c r="EA9" s="14">
        <v>538</v>
      </c>
      <c r="EB9" s="14">
        <v>442</v>
      </c>
      <c r="HL9" s="20"/>
      <c r="HN9" s="20"/>
      <c r="HP9" s="20"/>
      <c r="IH9" s="20"/>
      <c r="IJ9" s="20"/>
      <c r="IL9" s="20"/>
      <c r="JG9" s="20"/>
      <c r="JI9" s="20"/>
      <c r="JK9" s="20"/>
    </row>
    <row r="10" spans="1:271" x14ac:dyDescent="0.35">
      <c r="A10" s="14" t="s">
        <v>132</v>
      </c>
      <c r="B10" s="14" t="s">
        <v>51</v>
      </c>
      <c r="C10" s="14">
        <v>2</v>
      </c>
      <c r="D10" s="14" t="s">
        <v>51</v>
      </c>
      <c r="E10" s="14">
        <v>156</v>
      </c>
      <c r="F10" s="14">
        <v>156</v>
      </c>
      <c r="G10" s="14">
        <v>1043</v>
      </c>
      <c r="H10" s="14">
        <v>156</v>
      </c>
      <c r="I10" s="14">
        <v>438</v>
      </c>
      <c r="J10" s="18">
        <f t="shared" si="9"/>
        <v>1</v>
      </c>
      <c r="K10" s="18">
        <f t="shared" si="10"/>
        <v>0.49541284403669728</v>
      </c>
      <c r="L10" s="14">
        <v>10550</v>
      </c>
      <c r="M10" s="14">
        <v>9076</v>
      </c>
      <c r="N10" s="14">
        <v>5011</v>
      </c>
      <c r="O10" s="18">
        <f t="shared" si="0"/>
        <v>1.3352606635071089</v>
      </c>
      <c r="P10" s="14">
        <v>227817</v>
      </c>
      <c r="Q10" s="14">
        <v>253395</v>
      </c>
      <c r="R10" s="18">
        <f t="shared" si="1"/>
        <v>1.1122743254454233</v>
      </c>
      <c r="S10" s="14">
        <v>1051955</v>
      </c>
      <c r="T10" s="14">
        <v>1235623</v>
      </c>
      <c r="U10" s="18">
        <f t="shared" si="2"/>
        <v>1.1745968221074095</v>
      </c>
      <c r="V10" s="14">
        <v>62901</v>
      </c>
      <c r="W10" s="14">
        <v>72561</v>
      </c>
      <c r="X10" s="18">
        <f t="shared" si="11"/>
        <v>1.1535746649496827</v>
      </c>
      <c r="Y10" s="14">
        <v>65171</v>
      </c>
      <c r="Z10" s="18">
        <f t="shared" si="12"/>
        <v>1.0360884564633313</v>
      </c>
      <c r="AA10" s="14">
        <v>88065</v>
      </c>
      <c r="AB10" s="14">
        <v>91557</v>
      </c>
      <c r="AC10" s="18">
        <f t="shared" si="13"/>
        <v>1.0396525293817067</v>
      </c>
      <c r="AD10" s="14">
        <v>80748</v>
      </c>
      <c r="AE10" s="18">
        <f t="shared" si="14"/>
        <v>0.91691364333163006</v>
      </c>
      <c r="AF10" s="14">
        <v>824138</v>
      </c>
      <c r="AG10" s="14">
        <v>982228</v>
      </c>
      <c r="AH10" s="18">
        <f t="shared" si="15"/>
        <v>1.1918246701401949</v>
      </c>
      <c r="AI10" s="14">
        <v>927282</v>
      </c>
      <c r="AJ10" s="18">
        <f t="shared" si="16"/>
        <v>1.1251537970582597</v>
      </c>
      <c r="AK10" s="14">
        <v>1</v>
      </c>
      <c r="AL10" s="14">
        <v>0</v>
      </c>
      <c r="AM10" s="14">
        <v>1</v>
      </c>
      <c r="AN10" s="14">
        <v>8991</v>
      </c>
      <c r="AO10" s="14">
        <v>4163</v>
      </c>
      <c r="AP10" s="18">
        <f t="shared" si="20"/>
        <v>0.9337687229360403</v>
      </c>
      <c r="AQ10" s="14">
        <v>65</v>
      </c>
      <c r="AR10" s="14">
        <v>202</v>
      </c>
      <c r="AS10" s="18">
        <f t="shared" si="22"/>
        <v>1.8953645204798749E-2</v>
      </c>
      <c r="AT10" s="14">
        <v>20</v>
      </c>
      <c r="AU10" s="14">
        <v>646</v>
      </c>
      <c r="AV10" s="18">
        <f t="shared" si="27"/>
        <v>4.727763185916093E-2</v>
      </c>
      <c r="AW10" s="14">
        <v>9076</v>
      </c>
      <c r="AX10" s="14">
        <f t="shared" si="26"/>
        <v>5011</v>
      </c>
      <c r="AY10" s="14">
        <v>319649</v>
      </c>
      <c r="AZ10" s="14">
        <v>13853</v>
      </c>
      <c r="BA10" s="14">
        <v>1761</v>
      </c>
      <c r="BB10" s="14">
        <v>3414</v>
      </c>
      <c r="BC10" s="14">
        <f t="shared" si="23"/>
        <v>338677</v>
      </c>
      <c r="BD10" s="18">
        <f t="shared" si="24"/>
        <v>0.94381667488491983</v>
      </c>
      <c r="BE10" s="18">
        <f t="shared" si="3"/>
        <v>4.0903279525919975E-2</v>
      </c>
      <c r="BF10" s="18">
        <f t="shared" si="3"/>
        <v>5.1996444990359547E-3</v>
      </c>
      <c r="BG10" s="18">
        <f t="shared" si="3"/>
        <v>1.0080401090124218E-2</v>
      </c>
      <c r="BH10" s="14">
        <v>814942</v>
      </c>
      <c r="BI10" s="14">
        <v>48221</v>
      </c>
      <c r="BJ10" s="14">
        <v>9809</v>
      </c>
      <c r="BK10" s="14">
        <v>17188</v>
      </c>
      <c r="BL10" s="14">
        <f t="shared" si="17"/>
        <v>890160</v>
      </c>
      <c r="BM10" s="18">
        <f t="shared" si="25"/>
        <v>0.91550058416464453</v>
      </c>
      <c r="BN10" s="18">
        <f t="shared" si="4"/>
        <v>5.4171160240855575E-2</v>
      </c>
      <c r="BO10" s="18">
        <f t="shared" si="4"/>
        <v>1.1019367304754201E-2</v>
      </c>
      <c r="BP10" s="18">
        <f t="shared" si="4"/>
        <v>1.9308888289745665E-2</v>
      </c>
      <c r="BQ10" s="14">
        <v>1</v>
      </c>
      <c r="BR10" s="14">
        <v>1</v>
      </c>
      <c r="BS10" s="14" t="s">
        <v>218</v>
      </c>
      <c r="BT10" s="14">
        <v>1</v>
      </c>
      <c r="BU10" s="14">
        <v>0</v>
      </c>
      <c r="BV10" s="14">
        <v>0</v>
      </c>
      <c r="BW10" s="14">
        <v>0</v>
      </c>
      <c r="BX10" s="14">
        <v>0</v>
      </c>
      <c r="BY10" s="14">
        <v>1</v>
      </c>
      <c r="BZ10" s="14">
        <v>0</v>
      </c>
      <c r="CA10" s="14">
        <v>0</v>
      </c>
      <c r="CB10" s="14">
        <v>1</v>
      </c>
      <c r="CC10" s="14">
        <v>1</v>
      </c>
      <c r="CD10" s="14">
        <v>240324</v>
      </c>
      <c r="CE10" s="18">
        <f t="shared" si="18"/>
        <v>0.94841650387734566</v>
      </c>
      <c r="CF10" s="14">
        <v>1</v>
      </c>
      <c r="CG10" s="14">
        <v>1</v>
      </c>
      <c r="CH10" s="14">
        <v>22338</v>
      </c>
      <c r="CI10" s="18">
        <v>0.70299999999999996</v>
      </c>
      <c r="CJ10" s="14">
        <v>14708</v>
      </c>
      <c r="CK10" s="18">
        <f t="shared" si="5"/>
        <v>0.65842958187841349</v>
      </c>
      <c r="CL10" s="19">
        <f t="shared" si="21"/>
        <v>-4.4570418121586464E-2</v>
      </c>
      <c r="CM10" s="14">
        <v>63817</v>
      </c>
      <c r="CN10" s="14">
        <v>57561</v>
      </c>
      <c r="CO10" s="18">
        <f t="shared" si="6"/>
        <v>0.90196969459548393</v>
      </c>
      <c r="CP10" s="17">
        <v>0.91299999999999992</v>
      </c>
      <c r="CQ10" s="19">
        <f t="shared" si="19"/>
        <v>-1.1030305404515994E-2</v>
      </c>
      <c r="CR10" s="14">
        <v>838204</v>
      </c>
      <c r="CS10" s="14">
        <v>272618</v>
      </c>
      <c r="CT10" s="18">
        <f t="shared" si="7"/>
        <v>0.32524063354505584</v>
      </c>
      <c r="CU10" s="18">
        <v>0.47600000000000003</v>
      </c>
      <c r="CV10" s="19">
        <f t="shared" si="28"/>
        <v>-0.1507593664549442</v>
      </c>
      <c r="CW10" s="14">
        <v>1</v>
      </c>
      <c r="CX10" s="14">
        <v>1</v>
      </c>
      <c r="CY10" s="14">
        <v>1</v>
      </c>
      <c r="CZ10" s="14">
        <v>0</v>
      </c>
      <c r="DA10" s="14">
        <v>0</v>
      </c>
      <c r="DB10" s="14">
        <v>0</v>
      </c>
      <c r="DC10" s="14">
        <v>0</v>
      </c>
      <c r="DD10" s="14">
        <v>0</v>
      </c>
      <c r="DE10" s="14">
        <v>0</v>
      </c>
      <c r="DF10" s="14">
        <v>0</v>
      </c>
      <c r="DG10" s="14">
        <v>562</v>
      </c>
      <c r="DH10" s="14">
        <v>0</v>
      </c>
      <c r="DI10" s="14">
        <v>35</v>
      </c>
      <c r="DJ10" s="14">
        <v>0</v>
      </c>
      <c r="DK10" s="14">
        <v>0</v>
      </c>
      <c r="DL10" s="14">
        <v>0</v>
      </c>
      <c r="DM10" s="14">
        <v>597</v>
      </c>
      <c r="DN10" s="14">
        <v>562</v>
      </c>
      <c r="DO10" s="14">
        <v>0</v>
      </c>
      <c r="DP10" s="14">
        <v>35</v>
      </c>
      <c r="DQ10" s="14">
        <v>0</v>
      </c>
      <c r="DR10" s="14">
        <v>0</v>
      </c>
      <c r="DS10" s="14">
        <v>0</v>
      </c>
      <c r="DT10" s="14">
        <v>0</v>
      </c>
      <c r="DU10" s="14">
        <v>0</v>
      </c>
      <c r="DV10" s="14">
        <v>0</v>
      </c>
      <c r="DW10" s="14">
        <v>32</v>
      </c>
      <c r="DX10" s="14">
        <v>0</v>
      </c>
      <c r="DY10" s="14">
        <v>0</v>
      </c>
      <c r="DZ10" s="14">
        <v>562</v>
      </c>
      <c r="EA10" s="14">
        <v>0</v>
      </c>
      <c r="EB10" s="14">
        <v>35</v>
      </c>
      <c r="HL10" s="20"/>
      <c r="HN10" s="20"/>
      <c r="HP10" s="20"/>
      <c r="IH10" s="20"/>
      <c r="IJ10" s="20"/>
      <c r="IL10" s="20"/>
      <c r="JG10" s="20"/>
      <c r="JI10" s="20"/>
      <c r="JK10" s="20"/>
    </row>
    <row r="11" spans="1:271" x14ac:dyDescent="0.35">
      <c r="A11" s="14" t="s">
        <v>143</v>
      </c>
      <c r="B11" s="14" t="s">
        <v>51</v>
      </c>
      <c r="C11" s="14">
        <v>2</v>
      </c>
      <c r="D11" s="14" t="s">
        <v>51</v>
      </c>
      <c r="E11" s="14">
        <v>60</v>
      </c>
      <c r="F11" s="14">
        <v>60</v>
      </c>
      <c r="G11" s="14">
        <v>209</v>
      </c>
      <c r="H11" s="14">
        <v>60</v>
      </c>
      <c r="I11" s="14">
        <v>209</v>
      </c>
      <c r="J11" s="18">
        <f t="shared" si="9"/>
        <v>1</v>
      </c>
      <c r="K11" s="18">
        <f t="shared" si="10"/>
        <v>1</v>
      </c>
      <c r="L11" s="14">
        <v>7616</v>
      </c>
      <c r="M11" s="14">
        <v>5232</v>
      </c>
      <c r="N11" s="14">
        <v>3945</v>
      </c>
      <c r="O11" s="18">
        <f t="shared" si="0"/>
        <v>1.2049632352941178</v>
      </c>
      <c r="P11" s="14">
        <v>138549</v>
      </c>
      <c r="Q11" s="14">
        <v>304037</v>
      </c>
      <c r="R11" s="18">
        <f t="shared" si="1"/>
        <v>2.1944366253094572</v>
      </c>
      <c r="S11" s="14">
        <v>701853</v>
      </c>
      <c r="T11" s="14">
        <v>1196285</v>
      </c>
      <c r="U11" s="18">
        <f t="shared" si="2"/>
        <v>1.7044666048303563</v>
      </c>
      <c r="V11" s="14">
        <v>43962</v>
      </c>
      <c r="W11" s="14">
        <v>90153</v>
      </c>
      <c r="X11" s="18">
        <f t="shared" si="11"/>
        <v>2.0507028797597924</v>
      </c>
      <c r="Y11" s="14">
        <v>49324</v>
      </c>
      <c r="Z11" s="18">
        <f t="shared" si="12"/>
        <v>1.1219689732041309</v>
      </c>
      <c r="AA11" s="14">
        <v>45501</v>
      </c>
      <c r="AB11" s="14">
        <v>103588</v>
      </c>
      <c r="AC11" s="18">
        <f t="shared" si="13"/>
        <v>2.2766093052899938</v>
      </c>
      <c r="AD11" s="14">
        <v>51786</v>
      </c>
      <c r="AE11" s="18">
        <f t="shared" si="14"/>
        <v>1.1381288323333554</v>
      </c>
      <c r="AF11" s="14">
        <v>563304</v>
      </c>
      <c r="AG11" s="14">
        <v>892248</v>
      </c>
      <c r="AH11" s="18">
        <f t="shared" si="15"/>
        <v>1.5839546674619744</v>
      </c>
      <c r="AI11" s="14">
        <v>670065</v>
      </c>
      <c r="AJ11" s="18">
        <f t="shared" si="16"/>
        <v>1.1895264368795535</v>
      </c>
      <c r="AK11" s="14">
        <v>1</v>
      </c>
      <c r="AL11" s="14">
        <v>1</v>
      </c>
      <c r="AM11" s="14">
        <v>1</v>
      </c>
      <c r="AN11" s="14">
        <v>4607</v>
      </c>
      <c r="AO11" s="14">
        <v>2851</v>
      </c>
      <c r="AP11" s="18">
        <f t="shared" si="20"/>
        <v>0.85185608223872078</v>
      </c>
      <c r="AQ11" s="14">
        <v>245</v>
      </c>
      <c r="AR11" s="14">
        <v>167</v>
      </c>
      <c r="AS11" s="18">
        <f t="shared" si="22"/>
        <v>4.7058823529411764E-2</v>
      </c>
      <c r="AT11" s="14">
        <v>428</v>
      </c>
      <c r="AU11" s="14">
        <v>457</v>
      </c>
      <c r="AV11" s="18">
        <f t="shared" si="27"/>
        <v>0.1010850942318675</v>
      </c>
      <c r="AW11" s="14">
        <v>5280</v>
      </c>
      <c r="AX11" s="14">
        <f t="shared" si="26"/>
        <v>3475</v>
      </c>
      <c r="AY11" s="14">
        <v>258085</v>
      </c>
      <c r="AZ11" s="14">
        <v>11837</v>
      </c>
      <c r="BA11" s="14">
        <v>1399</v>
      </c>
      <c r="BB11" s="14">
        <v>2229</v>
      </c>
      <c r="BC11" s="14">
        <f t="shared" si="23"/>
        <v>273550</v>
      </c>
      <c r="BD11" s="18">
        <f t="shared" si="24"/>
        <v>0.94346554560409435</v>
      </c>
      <c r="BE11" s="18">
        <f t="shared" si="3"/>
        <v>4.3271796746481447E-2</v>
      </c>
      <c r="BF11" s="18">
        <f t="shared" si="3"/>
        <v>5.1142387132151346E-3</v>
      </c>
      <c r="BG11" s="18">
        <f t="shared" si="3"/>
        <v>8.1484189362091026E-3</v>
      </c>
      <c r="BH11" s="14">
        <v>421718</v>
      </c>
      <c r="BI11" s="14">
        <v>48332</v>
      </c>
      <c r="BJ11" s="14">
        <v>5203</v>
      </c>
      <c r="BK11" s="14">
        <v>24150</v>
      </c>
      <c r="BL11" s="14">
        <f t="shared" si="17"/>
        <v>499403</v>
      </c>
      <c r="BM11" s="18">
        <f t="shared" si="25"/>
        <v>0.84444426645414628</v>
      </c>
      <c r="BN11" s="18">
        <f t="shared" si="4"/>
        <v>9.6779554788417377E-2</v>
      </c>
      <c r="BO11" s="18">
        <f t="shared" si="4"/>
        <v>1.0418439616902581E-2</v>
      </c>
      <c r="BP11" s="18">
        <f t="shared" si="4"/>
        <v>4.8357739140533797E-2</v>
      </c>
      <c r="BQ11" s="14">
        <v>1</v>
      </c>
      <c r="BR11" s="14">
        <v>0</v>
      </c>
      <c r="BS11" s="14" t="s">
        <v>51</v>
      </c>
      <c r="BT11" s="14">
        <v>1</v>
      </c>
      <c r="BU11" s="14">
        <v>1</v>
      </c>
      <c r="BV11" s="14">
        <v>1</v>
      </c>
      <c r="BW11" s="14">
        <v>1</v>
      </c>
      <c r="BX11" s="14">
        <v>1</v>
      </c>
      <c r="BY11" s="14">
        <v>1</v>
      </c>
      <c r="BZ11" s="14">
        <v>1</v>
      </c>
      <c r="CA11" s="14">
        <v>1</v>
      </c>
      <c r="CB11" s="14">
        <v>1</v>
      </c>
      <c r="CC11" s="14">
        <v>1</v>
      </c>
      <c r="CD11" s="14">
        <v>304037</v>
      </c>
      <c r="CE11" s="18">
        <f t="shared" si="18"/>
        <v>1</v>
      </c>
      <c r="CF11" s="14">
        <v>0</v>
      </c>
      <c r="CG11" s="14">
        <v>0</v>
      </c>
      <c r="CH11" s="14">
        <v>15837</v>
      </c>
      <c r="CI11" s="18">
        <v>0.625</v>
      </c>
      <c r="CJ11" s="14">
        <v>11141</v>
      </c>
      <c r="CK11" s="18">
        <f t="shared" si="5"/>
        <v>0.70347919429184824</v>
      </c>
      <c r="CL11" s="19">
        <f t="shared" si="21"/>
        <v>7.8479194291848242E-2</v>
      </c>
      <c r="CM11" s="14">
        <v>31469</v>
      </c>
      <c r="CN11" s="14">
        <v>27360</v>
      </c>
      <c r="CO11" s="18">
        <f t="shared" si="6"/>
        <v>0.86942705519717822</v>
      </c>
      <c r="CP11" s="17">
        <v>0.80099999999999993</v>
      </c>
      <c r="CQ11" s="19">
        <f t="shared" si="19"/>
        <v>6.8427055197178288E-2</v>
      </c>
      <c r="CR11" s="14">
        <v>572419</v>
      </c>
      <c r="CS11" s="14">
        <v>169720</v>
      </c>
      <c r="CT11" s="18">
        <f t="shared" si="7"/>
        <v>0.29649609813790245</v>
      </c>
      <c r="CU11" s="18">
        <v>0.60399999999999998</v>
      </c>
      <c r="CV11" s="19">
        <f t="shared" si="28"/>
        <v>-0.30750390186209753</v>
      </c>
      <c r="CW11" s="14">
        <v>1</v>
      </c>
      <c r="CX11" s="14">
        <v>1</v>
      </c>
      <c r="CY11" s="14">
        <v>0</v>
      </c>
      <c r="CZ11" s="14">
        <v>0</v>
      </c>
      <c r="DA11" s="14">
        <v>0</v>
      </c>
      <c r="DB11" s="14">
        <v>0</v>
      </c>
      <c r="DC11" s="14">
        <v>0</v>
      </c>
      <c r="DD11" s="14">
        <v>0</v>
      </c>
      <c r="DE11" s="14">
        <v>0</v>
      </c>
      <c r="DF11" s="14">
        <v>0</v>
      </c>
      <c r="DG11" s="14">
        <v>45</v>
      </c>
      <c r="DH11" s="14">
        <v>229</v>
      </c>
      <c r="DI11" s="14">
        <v>0</v>
      </c>
      <c r="DJ11" s="14">
        <v>0</v>
      </c>
      <c r="DK11" s="14">
        <v>0</v>
      </c>
      <c r="DL11" s="14">
        <v>0</v>
      </c>
      <c r="DM11" s="14">
        <v>274</v>
      </c>
      <c r="DN11" s="14">
        <v>45</v>
      </c>
      <c r="DO11" s="14">
        <v>229</v>
      </c>
      <c r="DP11" s="14">
        <v>0</v>
      </c>
      <c r="DQ11" s="14">
        <v>0</v>
      </c>
      <c r="DR11" s="14">
        <v>0</v>
      </c>
      <c r="DS11" s="14">
        <v>0</v>
      </c>
      <c r="DT11" s="14">
        <v>5</v>
      </c>
      <c r="DU11" s="14">
        <v>8</v>
      </c>
      <c r="DV11" s="14">
        <v>0</v>
      </c>
      <c r="DW11" s="14">
        <v>2</v>
      </c>
      <c r="DX11" s="14">
        <v>2</v>
      </c>
      <c r="DY11" s="14">
        <v>0</v>
      </c>
      <c r="DZ11" s="14">
        <v>45</v>
      </c>
      <c r="EA11" s="14">
        <v>229</v>
      </c>
      <c r="EB11" s="14">
        <v>0</v>
      </c>
      <c r="HL11" s="20"/>
      <c r="HN11" s="20"/>
      <c r="HP11" s="20"/>
      <c r="IH11" s="20"/>
      <c r="IJ11" s="20"/>
      <c r="IL11" s="20"/>
      <c r="JG11" s="20"/>
      <c r="JI11" s="20"/>
      <c r="JK11" s="20"/>
    </row>
    <row r="12" spans="1:271" x14ac:dyDescent="0.35">
      <c r="A12" s="14" t="s">
        <v>134</v>
      </c>
      <c r="B12" s="14" t="s">
        <v>51</v>
      </c>
      <c r="C12" s="14">
        <v>2</v>
      </c>
      <c r="D12" s="14" t="s">
        <v>51</v>
      </c>
      <c r="E12" s="14">
        <v>1675</v>
      </c>
      <c r="F12" s="14">
        <v>1675</v>
      </c>
      <c r="G12" s="14">
        <v>26742</v>
      </c>
      <c r="H12" s="14">
        <v>1659</v>
      </c>
      <c r="I12" s="14">
        <v>22547</v>
      </c>
      <c r="J12" s="18">
        <f t="shared" si="9"/>
        <v>0.99044776119402989</v>
      </c>
      <c r="K12" s="18">
        <f t="shared" si="10"/>
        <v>0.85181405496709717</v>
      </c>
      <c r="L12" s="14">
        <v>224389</v>
      </c>
      <c r="M12" s="14">
        <v>216017</v>
      </c>
      <c r="N12" s="14">
        <v>9634</v>
      </c>
      <c r="O12" s="18">
        <f t="shared" si="0"/>
        <v>1.0056241616122001</v>
      </c>
      <c r="P12" s="14">
        <v>4771988</v>
      </c>
      <c r="Q12" s="14">
        <v>5888231</v>
      </c>
      <c r="R12" s="18">
        <f t="shared" si="1"/>
        <v>1.2339157181451421</v>
      </c>
      <c r="S12" s="14">
        <v>23372432</v>
      </c>
      <c r="T12" s="14">
        <v>33560258</v>
      </c>
      <c r="U12" s="18">
        <f t="shared" si="2"/>
        <v>1.4358907109024854</v>
      </c>
      <c r="V12" s="14">
        <v>1317494</v>
      </c>
      <c r="W12" s="14">
        <v>1372458</v>
      </c>
      <c r="X12" s="18">
        <f t="shared" si="11"/>
        <v>1.0417185960619175</v>
      </c>
      <c r="Y12" s="14">
        <v>1276986</v>
      </c>
      <c r="Z12" s="18">
        <f t="shared" si="12"/>
        <v>0.96925374992220081</v>
      </c>
      <c r="AA12" s="14">
        <v>1843538</v>
      </c>
      <c r="AB12" s="14">
        <v>2515204</v>
      </c>
      <c r="AC12" s="18">
        <f t="shared" si="13"/>
        <v>1.364335316114992</v>
      </c>
      <c r="AD12" s="14">
        <v>1252622</v>
      </c>
      <c r="AE12" s="18">
        <f t="shared" si="14"/>
        <v>0.67946633050145966</v>
      </c>
      <c r="AF12" s="14">
        <v>18600444</v>
      </c>
      <c r="AG12" s="14">
        <v>27672027</v>
      </c>
      <c r="AH12" s="18">
        <f t="shared" si="15"/>
        <v>1.4877078740701029</v>
      </c>
      <c r="AI12" s="14">
        <v>22818437</v>
      </c>
      <c r="AJ12" s="18">
        <f t="shared" si="16"/>
        <v>1.2267684040230438</v>
      </c>
      <c r="AK12" s="14">
        <v>1</v>
      </c>
      <c r="AL12" s="14">
        <v>0</v>
      </c>
      <c r="AM12" s="14">
        <v>0</v>
      </c>
      <c r="AN12" s="14">
        <v>202950</v>
      </c>
      <c r="AO12" s="14">
        <v>11786</v>
      </c>
      <c r="AP12" s="18">
        <f t="shared" si="20"/>
        <v>0.95151920665375733</v>
      </c>
      <c r="AQ12" s="14">
        <v>1852</v>
      </c>
      <c r="AR12" s="14">
        <v>1456</v>
      </c>
      <c r="AS12" s="18">
        <f t="shared" si="22"/>
        <v>1.4658117575118422E-2</v>
      </c>
      <c r="AT12" s="14">
        <v>418</v>
      </c>
      <c r="AU12" s="14">
        <v>7215</v>
      </c>
      <c r="AV12" s="18">
        <f t="shared" si="27"/>
        <v>3.3822675771124217E-2</v>
      </c>
      <c r="AW12" s="14">
        <v>205220</v>
      </c>
      <c r="AX12" s="14">
        <f t="shared" si="26"/>
        <v>20457</v>
      </c>
      <c r="AY12" s="14">
        <v>6004895</v>
      </c>
      <c r="AZ12" s="14">
        <v>264429</v>
      </c>
      <c r="BA12" s="14">
        <v>37558</v>
      </c>
      <c r="BB12" s="14">
        <v>69397</v>
      </c>
      <c r="BC12" s="14">
        <f t="shared" si="23"/>
        <v>6376279</v>
      </c>
      <c r="BD12" s="18">
        <f t="shared" si="24"/>
        <v>0.9417553717458097</v>
      </c>
      <c r="BE12" s="18">
        <f t="shared" si="3"/>
        <v>4.1470738654942794E-2</v>
      </c>
      <c r="BF12" s="18">
        <f t="shared" si="3"/>
        <v>5.8902692306908155E-3</v>
      </c>
      <c r="BG12" s="18">
        <f t="shared" si="3"/>
        <v>1.0883620368556645E-2</v>
      </c>
      <c r="BH12" s="14">
        <v>13975444</v>
      </c>
      <c r="BI12" s="14">
        <v>657241</v>
      </c>
      <c r="BJ12" s="14">
        <v>162472</v>
      </c>
      <c r="BK12" s="14">
        <v>186598</v>
      </c>
      <c r="BL12" s="14">
        <f t="shared" si="17"/>
        <v>14981755</v>
      </c>
      <c r="BM12" s="18">
        <f t="shared" si="25"/>
        <v>0.93283089998468138</v>
      </c>
      <c r="BN12" s="18">
        <f t="shared" si="4"/>
        <v>4.3869426512447976E-2</v>
      </c>
      <c r="BO12" s="18">
        <f t="shared" si="4"/>
        <v>1.084465738493254E-2</v>
      </c>
      <c r="BP12" s="18">
        <f t="shared" si="4"/>
        <v>1.2455016117938119E-2</v>
      </c>
      <c r="BQ12" s="14">
        <v>1</v>
      </c>
      <c r="BR12" s="14">
        <v>1</v>
      </c>
      <c r="BS12" s="14" t="s">
        <v>227</v>
      </c>
      <c r="BT12" s="14">
        <v>1</v>
      </c>
      <c r="BU12" s="14">
        <v>1</v>
      </c>
      <c r="BV12" s="14">
        <v>1</v>
      </c>
      <c r="BW12" s="14">
        <v>1</v>
      </c>
      <c r="BX12" s="14">
        <v>1</v>
      </c>
      <c r="BY12" s="14">
        <v>1</v>
      </c>
      <c r="BZ12" s="14">
        <v>1</v>
      </c>
      <c r="CA12" s="14">
        <v>0</v>
      </c>
      <c r="CB12" s="14">
        <v>0</v>
      </c>
      <c r="CC12" s="14">
        <v>1</v>
      </c>
      <c r="CD12" s="14">
        <v>5888231</v>
      </c>
      <c r="CE12" s="18">
        <f t="shared" si="18"/>
        <v>1</v>
      </c>
      <c r="CF12" s="14">
        <v>1</v>
      </c>
      <c r="CG12" s="14">
        <v>1</v>
      </c>
      <c r="CH12" s="14">
        <v>462652</v>
      </c>
      <c r="CI12" s="18">
        <v>0.72499999999999998</v>
      </c>
      <c r="CJ12" s="14">
        <v>334103</v>
      </c>
      <c r="CK12" s="18">
        <f t="shared" si="5"/>
        <v>0.72214753205433024</v>
      </c>
      <c r="CL12" s="19">
        <f t="shared" si="21"/>
        <v>-2.8524679456697344E-3</v>
      </c>
      <c r="CM12" s="14">
        <v>1335886</v>
      </c>
      <c r="CN12" s="14">
        <v>1335847</v>
      </c>
      <c r="CO12" s="18">
        <f t="shared" si="6"/>
        <v>0.99997080589211951</v>
      </c>
      <c r="CP12" s="17">
        <v>0.96400000000000008</v>
      </c>
      <c r="CQ12" s="19">
        <f t="shared" si="19"/>
        <v>3.5970805892119428E-2</v>
      </c>
      <c r="CR12" s="14">
        <v>18872523</v>
      </c>
      <c r="CS12" s="14">
        <v>3823268</v>
      </c>
      <c r="CT12" s="18">
        <f t="shared" si="7"/>
        <v>0.20258383047142134</v>
      </c>
      <c r="CU12" s="18">
        <v>0.38</v>
      </c>
      <c r="CV12" s="19">
        <f t="shared" si="28"/>
        <v>-0.17741616952857867</v>
      </c>
      <c r="CW12" s="14">
        <v>1</v>
      </c>
      <c r="CX12" s="14">
        <v>0</v>
      </c>
      <c r="CY12" s="14">
        <v>1</v>
      </c>
      <c r="CZ12" s="14">
        <v>0</v>
      </c>
      <c r="DA12" s="14">
        <v>0</v>
      </c>
      <c r="DB12" s="14">
        <v>0</v>
      </c>
      <c r="DC12" s="14">
        <v>0</v>
      </c>
      <c r="DD12" s="14">
        <v>0</v>
      </c>
      <c r="DE12" s="14">
        <v>0</v>
      </c>
      <c r="DF12" s="14">
        <v>0</v>
      </c>
      <c r="DG12" s="14">
        <v>2282</v>
      </c>
      <c r="DH12" s="14">
        <v>616</v>
      </c>
      <c r="DI12" s="14">
        <v>336</v>
      </c>
      <c r="DJ12" s="14">
        <v>12</v>
      </c>
      <c r="DK12" s="14">
        <v>272</v>
      </c>
      <c r="DL12" s="14">
        <v>6</v>
      </c>
      <c r="DM12" s="14">
        <v>3524</v>
      </c>
      <c r="DN12" s="14">
        <v>2282</v>
      </c>
      <c r="DO12" s="14">
        <v>616</v>
      </c>
      <c r="DP12" s="14">
        <v>336</v>
      </c>
      <c r="DQ12" s="14">
        <v>12</v>
      </c>
      <c r="DR12" s="14">
        <v>272</v>
      </c>
      <c r="DS12" s="14">
        <v>6</v>
      </c>
      <c r="DT12" s="14">
        <v>25</v>
      </c>
      <c r="DU12" s="14">
        <v>0</v>
      </c>
      <c r="DV12" s="14">
        <v>0</v>
      </c>
      <c r="DW12" s="14">
        <v>20</v>
      </c>
      <c r="DX12" s="14">
        <v>0</v>
      </c>
      <c r="DY12" s="14">
        <v>0</v>
      </c>
      <c r="DZ12" s="14">
        <v>2294</v>
      </c>
      <c r="EA12" s="14">
        <v>888</v>
      </c>
      <c r="EB12" s="14">
        <v>342</v>
      </c>
      <c r="HL12" s="20"/>
      <c r="HN12" s="20"/>
      <c r="HP12" s="20"/>
      <c r="IH12" s="20"/>
      <c r="IJ12" s="20"/>
      <c r="IL12" s="20"/>
      <c r="JG12" s="20"/>
      <c r="JI12" s="20"/>
      <c r="JK12" s="20"/>
    </row>
    <row r="13" spans="1:271" x14ac:dyDescent="0.35">
      <c r="A13" s="14" t="s">
        <v>58</v>
      </c>
      <c r="B13" s="14" t="s">
        <v>51</v>
      </c>
      <c r="C13" s="14">
        <v>2</v>
      </c>
      <c r="D13" s="14" t="s">
        <v>51</v>
      </c>
      <c r="E13" s="14">
        <v>1196</v>
      </c>
      <c r="F13" s="14">
        <v>1196</v>
      </c>
      <c r="G13" s="14">
        <v>13380</v>
      </c>
      <c r="H13" s="14">
        <v>1122</v>
      </c>
      <c r="I13" s="14">
        <v>6013</v>
      </c>
      <c r="J13" s="18">
        <f t="shared" si="9"/>
        <v>0.93812709030100339</v>
      </c>
      <c r="K13" s="18">
        <f t="shared" si="10"/>
        <v>0.48950329308452251</v>
      </c>
      <c r="L13" s="14">
        <v>126437</v>
      </c>
      <c r="M13" s="14">
        <v>65218</v>
      </c>
      <c r="N13" s="14">
        <v>135903</v>
      </c>
      <c r="O13" s="18">
        <f t="shared" si="0"/>
        <v>1.5906815251864566</v>
      </c>
      <c r="P13" s="14">
        <v>2696427</v>
      </c>
      <c r="Q13" s="14">
        <v>5122028</v>
      </c>
      <c r="R13" s="18">
        <f t="shared" si="1"/>
        <v>1.8995611600091529</v>
      </c>
      <c r="S13" s="14">
        <v>11182612</v>
      </c>
      <c r="T13" s="14">
        <v>20562953</v>
      </c>
      <c r="U13" s="18">
        <f t="shared" si="2"/>
        <v>1.8388327342484923</v>
      </c>
      <c r="V13" s="14">
        <v>730171</v>
      </c>
      <c r="W13" s="14">
        <v>1244578</v>
      </c>
      <c r="X13" s="18">
        <f t="shared" si="11"/>
        <v>1.7045020960843418</v>
      </c>
      <c r="Y13" s="14">
        <v>760270</v>
      </c>
      <c r="Z13" s="18">
        <f t="shared" si="12"/>
        <v>1.0412218507719424</v>
      </c>
      <c r="AA13" s="14">
        <v>1063968</v>
      </c>
      <c r="AB13" s="14">
        <v>2178324</v>
      </c>
      <c r="AC13" s="18">
        <f t="shared" si="13"/>
        <v>2.0473585671749528</v>
      </c>
      <c r="AD13" s="14">
        <v>1028255</v>
      </c>
      <c r="AE13" s="18">
        <f t="shared" si="14"/>
        <v>0.96643414087641732</v>
      </c>
      <c r="AF13" s="14">
        <v>8486185</v>
      </c>
      <c r="AG13" s="14">
        <v>15443710</v>
      </c>
      <c r="AH13" s="18">
        <f t="shared" si="15"/>
        <v>1.8198648744989652</v>
      </c>
      <c r="AI13" s="14">
        <v>10718123</v>
      </c>
      <c r="AJ13" s="18">
        <f t="shared" si="16"/>
        <v>1.2630084071935741</v>
      </c>
      <c r="AK13" s="14">
        <v>1</v>
      </c>
      <c r="AL13" s="14">
        <v>0</v>
      </c>
      <c r="AM13" s="14">
        <v>0</v>
      </c>
      <c r="AN13" s="14">
        <v>55019</v>
      </c>
      <c r="AO13" s="14">
        <v>108062</v>
      </c>
      <c r="AP13" s="18">
        <f t="shared" si="20"/>
        <v>0.93727405959941379</v>
      </c>
      <c r="AQ13" s="14">
        <v>795</v>
      </c>
      <c r="AR13" s="14">
        <v>4865</v>
      </c>
      <c r="AS13" s="18">
        <f t="shared" si="22"/>
        <v>3.2529670392827378E-2</v>
      </c>
      <c r="AT13" s="14">
        <v>596</v>
      </c>
      <c r="AU13" s="14">
        <v>4658</v>
      </c>
      <c r="AV13" s="18">
        <f t="shared" si="27"/>
        <v>3.0196270007758843E-2</v>
      </c>
      <c r="AW13" s="14">
        <v>56410</v>
      </c>
      <c r="AX13" s="14">
        <f t="shared" si="26"/>
        <v>117585</v>
      </c>
      <c r="AY13" s="14">
        <v>3431809</v>
      </c>
      <c r="AZ13" s="14">
        <v>241076</v>
      </c>
      <c r="BA13" s="14">
        <v>64167</v>
      </c>
      <c r="BB13" s="14">
        <v>269778</v>
      </c>
      <c r="BC13" s="14">
        <f t="shared" si="23"/>
        <v>4006830</v>
      </c>
      <c r="BD13" s="18">
        <f t="shared" si="24"/>
        <v>0.85648979367729605</v>
      </c>
      <c r="BE13" s="18">
        <f t="shared" si="3"/>
        <v>6.0166266100633171E-2</v>
      </c>
      <c r="BF13" s="18">
        <f t="shared" si="3"/>
        <v>1.601440540277476E-2</v>
      </c>
      <c r="BG13" s="18">
        <f t="shared" si="3"/>
        <v>6.7329534819296058E-2</v>
      </c>
      <c r="BH13" s="14">
        <v>7648285</v>
      </c>
      <c r="BI13" s="14">
        <v>560951</v>
      </c>
      <c r="BJ13" s="14">
        <v>95124</v>
      </c>
      <c r="BK13" s="14">
        <v>549461</v>
      </c>
      <c r="BL13" s="14">
        <f t="shared" si="17"/>
        <v>8853821</v>
      </c>
      <c r="BM13" s="18">
        <f t="shared" si="25"/>
        <v>0.86384003019713185</v>
      </c>
      <c r="BN13" s="18">
        <f t="shared" si="4"/>
        <v>6.3356939337264662E-2</v>
      </c>
      <c r="BO13" s="18">
        <f t="shared" si="4"/>
        <v>1.074383590994216E-2</v>
      </c>
      <c r="BP13" s="18">
        <f t="shared" si="4"/>
        <v>6.2059194555661334E-2</v>
      </c>
      <c r="BQ13" s="14">
        <v>1</v>
      </c>
      <c r="BR13" s="14">
        <v>1</v>
      </c>
      <c r="BS13" s="14" t="s">
        <v>198</v>
      </c>
      <c r="BT13" s="14">
        <v>1</v>
      </c>
      <c r="BU13" s="14">
        <v>1</v>
      </c>
      <c r="BV13" s="14">
        <v>1</v>
      </c>
      <c r="BW13" s="14">
        <v>1</v>
      </c>
      <c r="BX13" s="14">
        <v>1</v>
      </c>
      <c r="BY13" s="14">
        <v>1</v>
      </c>
      <c r="BZ13" s="14">
        <v>1</v>
      </c>
      <c r="CA13" s="14">
        <v>1</v>
      </c>
      <c r="CB13" s="14">
        <v>1</v>
      </c>
      <c r="CC13" s="14">
        <v>1</v>
      </c>
      <c r="CD13" s="14">
        <v>5061367</v>
      </c>
      <c r="CE13" s="18">
        <f t="shared" si="18"/>
        <v>0.98815683943937827</v>
      </c>
      <c r="CF13" s="14">
        <v>1</v>
      </c>
      <c r="CG13" s="14">
        <v>1</v>
      </c>
      <c r="CH13" s="14">
        <v>255283</v>
      </c>
      <c r="CI13" s="18">
        <v>0.58700000000000008</v>
      </c>
      <c r="CJ13" s="14">
        <v>200772</v>
      </c>
      <c r="CK13" s="18">
        <f t="shared" si="5"/>
        <v>0.7864683508106689</v>
      </c>
      <c r="CL13" s="19">
        <f t="shared" si="21"/>
        <v>0.19946835081066883</v>
      </c>
      <c r="CM13" s="14">
        <v>775289</v>
      </c>
      <c r="CN13" s="14">
        <v>810979</v>
      </c>
      <c r="CO13" s="18">
        <f t="shared" si="6"/>
        <v>1.0460344465096241</v>
      </c>
      <c r="CP13" s="17">
        <v>0.96799999999999997</v>
      </c>
      <c r="CQ13" s="19">
        <f t="shared" si="19"/>
        <v>7.80344465096241E-2</v>
      </c>
      <c r="CR13" s="14">
        <v>8640127</v>
      </c>
      <c r="CS13" s="14">
        <v>1945195</v>
      </c>
      <c r="CT13" s="18">
        <f t="shared" si="7"/>
        <v>0.22513500090913016</v>
      </c>
      <c r="CU13" s="18">
        <v>0.38799999999999996</v>
      </c>
      <c r="CV13" s="19">
        <f t="shared" si="28"/>
        <v>-0.16286499909086979</v>
      </c>
      <c r="CW13" s="14">
        <v>1</v>
      </c>
      <c r="CX13" s="14">
        <v>0</v>
      </c>
      <c r="CY13" s="14">
        <v>0</v>
      </c>
      <c r="CZ13" s="14">
        <v>0</v>
      </c>
      <c r="DA13" s="14">
        <v>0</v>
      </c>
      <c r="DB13" s="14">
        <v>0</v>
      </c>
      <c r="DC13" s="14">
        <v>0</v>
      </c>
      <c r="DD13" s="14">
        <v>0</v>
      </c>
      <c r="DE13" s="14">
        <v>0</v>
      </c>
      <c r="DF13" s="14">
        <v>0</v>
      </c>
      <c r="DG13" s="14">
        <v>0</v>
      </c>
      <c r="DH13" s="14">
        <v>3166</v>
      </c>
      <c r="DI13" s="14">
        <v>0</v>
      </c>
      <c r="DJ13" s="14">
        <v>0</v>
      </c>
      <c r="DK13" s="14">
        <v>778</v>
      </c>
      <c r="DL13" s="14">
        <v>0</v>
      </c>
      <c r="DM13" s="14">
        <v>3944</v>
      </c>
      <c r="DN13" s="14">
        <v>0</v>
      </c>
      <c r="DO13" s="14">
        <v>3166</v>
      </c>
      <c r="DP13" s="14">
        <v>0</v>
      </c>
      <c r="DQ13" s="14">
        <v>0</v>
      </c>
      <c r="DR13" s="14">
        <v>778</v>
      </c>
      <c r="DS13" s="14">
        <v>0</v>
      </c>
      <c r="DT13" s="14">
        <v>0</v>
      </c>
      <c r="DU13" s="14">
        <v>0</v>
      </c>
      <c r="DV13" s="14">
        <v>0</v>
      </c>
      <c r="DW13" s="14">
        <v>0</v>
      </c>
      <c r="DX13" s="14">
        <v>0</v>
      </c>
      <c r="DY13" s="14">
        <v>0</v>
      </c>
      <c r="DZ13" s="14">
        <v>0</v>
      </c>
      <c r="EA13" s="14">
        <v>3944</v>
      </c>
      <c r="EB13" s="14">
        <v>0</v>
      </c>
      <c r="HL13" s="20"/>
      <c r="HN13" s="20"/>
      <c r="HP13" s="20"/>
      <c r="IH13" s="20"/>
      <c r="IJ13" s="20"/>
      <c r="IL13" s="20"/>
      <c r="JG13" s="20"/>
      <c r="JI13" s="20"/>
      <c r="JK13" s="20"/>
    </row>
    <row r="14" spans="1:271" x14ac:dyDescent="0.35">
      <c r="A14" s="14" t="s">
        <v>82</v>
      </c>
      <c r="B14" s="14" t="s">
        <v>51</v>
      </c>
      <c r="C14" s="14">
        <v>2</v>
      </c>
      <c r="D14" s="14" t="s">
        <v>51</v>
      </c>
      <c r="E14" s="14">
        <v>212</v>
      </c>
      <c r="F14" s="14">
        <v>212</v>
      </c>
      <c r="G14" s="14">
        <v>776</v>
      </c>
      <c r="H14" s="14">
        <v>195</v>
      </c>
      <c r="I14" s="14">
        <v>212</v>
      </c>
      <c r="J14" s="18">
        <f t="shared" si="9"/>
        <v>0.91981132075471694</v>
      </c>
      <c r="K14" s="18">
        <f t="shared" si="10"/>
        <v>0.41194331983805665</v>
      </c>
      <c r="L14" s="14">
        <v>14917</v>
      </c>
      <c r="M14" s="14">
        <v>0</v>
      </c>
      <c r="N14" s="14">
        <v>11317</v>
      </c>
      <c r="O14" s="18">
        <f t="shared" si="0"/>
        <v>0.75866461084668502</v>
      </c>
      <c r="P14" s="14">
        <v>308557</v>
      </c>
      <c r="Q14" s="14">
        <v>363820</v>
      </c>
      <c r="R14" s="18">
        <f t="shared" si="1"/>
        <v>1.1791014302057643</v>
      </c>
      <c r="S14" s="14">
        <v>1446419</v>
      </c>
      <c r="T14" s="14">
        <v>1673228</v>
      </c>
      <c r="U14" s="18">
        <f t="shared" si="2"/>
        <v>1.1568072598603862</v>
      </c>
      <c r="V14" s="14">
        <v>87956</v>
      </c>
      <c r="W14" s="14">
        <v>74411</v>
      </c>
      <c r="X14" s="18">
        <f t="shared" si="11"/>
        <v>0.84600254672790942</v>
      </c>
      <c r="Y14" s="14">
        <v>52894</v>
      </c>
      <c r="Z14" s="18">
        <f t="shared" si="12"/>
        <v>0.60136886625130748</v>
      </c>
      <c r="AA14" s="14">
        <v>115787</v>
      </c>
      <c r="AB14" s="14">
        <v>163640</v>
      </c>
      <c r="AC14" s="18">
        <f t="shared" si="13"/>
        <v>1.4132847383557741</v>
      </c>
      <c r="AD14" s="14">
        <v>63246</v>
      </c>
      <c r="AE14" s="18">
        <f t="shared" si="14"/>
        <v>0.54622712394310247</v>
      </c>
      <c r="AF14" s="14">
        <v>1137862</v>
      </c>
      <c r="AG14" s="14">
        <v>1309408</v>
      </c>
      <c r="AH14" s="18">
        <f t="shared" si="15"/>
        <v>1.1507616916638397</v>
      </c>
      <c r="AI14" s="14">
        <v>832732</v>
      </c>
      <c r="AJ14" s="18">
        <f t="shared" si="16"/>
        <v>0.73183918612274601</v>
      </c>
      <c r="AK14" s="14">
        <v>0</v>
      </c>
      <c r="AL14" s="14">
        <v>0</v>
      </c>
      <c r="AM14" s="14">
        <v>1</v>
      </c>
      <c r="AN14" s="14">
        <v>0</v>
      </c>
      <c r="AO14" s="14">
        <v>3949</v>
      </c>
      <c r="AP14" s="18">
        <f t="shared" si="20"/>
        <v>0.34894406644870551</v>
      </c>
      <c r="AQ14" s="14">
        <v>0</v>
      </c>
      <c r="AR14" s="14">
        <v>1619</v>
      </c>
      <c r="AS14" s="18">
        <f t="shared" si="22"/>
        <v>0.14305911460634443</v>
      </c>
      <c r="AT14" s="14">
        <v>0</v>
      </c>
      <c r="AU14" s="14">
        <v>5749</v>
      </c>
      <c r="AV14" s="18">
        <f t="shared" si="27"/>
        <v>0.50799681894495008</v>
      </c>
      <c r="AW14" s="14">
        <v>0</v>
      </c>
      <c r="AX14" s="14">
        <f t="shared" si="26"/>
        <v>11317</v>
      </c>
      <c r="AY14" s="14">
        <v>281210</v>
      </c>
      <c r="AZ14" s="14">
        <v>12337</v>
      </c>
      <c r="BA14" s="14">
        <v>2262</v>
      </c>
      <c r="BB14" s="14">
        <v>8337</v>
      </c>
      <c r="BC14" s="14">
        <f t="shared" si="23"/>
        <v>304146</v>
      </c>
      <c r="BD14" s="18">
        <f t="shared" si="24"/>
        <v>0.92458884877657443</v>
      </c>
      <c r="BE14" s="18">
        <f t="shared" si="3"/>
        <v>4.0562756044794278E-2</v>
      </c>
      <c r="BF14" s="18">
        <f t="shared" si="3"/>
        <v>7.4372176520486871E-3</v>
      </c>
      <c r="BG14" s="18">
        <f t="shared" si="3"/>
        <v>2.7411177526582627E-2</v>
      </c>
      <c r="BH14" s="14">
        <v>790932</v>
      </c>
      <c r="BI14" s="14">
        <v>160925</v>
      </c>
      <c r="BJ14" s="14">
        <v>19113</v>
      </c>
      <c r="BK14" s="14">
        <v>17990</v>
      </c>
      <c r="BL14" s="14">
        <f t="shared" si="17"/>
        <v>988960</v>
      </c>
      <c r="BM14" s="18">
        <f t="shared" si="25"/>
        <v>0.79976136547484222</v>
      </c>
      <c r="BN14" s="18">
        <f t="shared" si="4"/>
        <v>0.16272144475004044</v>
      </c>
      <c r="BO14" s="18">
        <f t="shared" si="4"/>
        <v>1.9326363048050476E-2</v>
      </c>
      <c r="BP14" s="18">
        <f t="shared" si="4"/>
        <v>1.8190826727066817E-2</v>
      </c>
      <c r="BQ14" s="14">
        <v>0</v>
      </c>
      <c r="BR14" s="14">
        <v>1</v>
      </c>
      <c r="BS14" s="14" t="s">
        <v>51</v>
      </c>
      <c r="BT14" s="14">
        <v>0</v>
      </c>
      <c r="BU14" s="14">
        <v>1</v>
      </c>
      <c r="BV14" s="14">
        <v>0</v>
      </c>
      <c r="BW14" s="14">
        <v>1</v>
      </c>
      <c r="BX14" s="14">
        <v>1</v>
      </c>
      <c r="BY14" s="14">
        <v>0</v>
      </c>
      <c r="BZ14" s="14">
        <v>0</v>
      </c>
      <c r="CA14" s="14">
        <v>0</v>
      </c>
      <c r="CB14" s="14">
        <v>0</v>
      </c>
      <c r="CC14" s="14">
        <v>1</v>
      </c>
      <c r="CD14" s="14">
        <v>363816</v>
      </c>
      <c r="CE14" s="18">
        <f t="shared" si="18"/>
        <v>0.99998900555219616</v>
      </c>
      <c r="CF14" s="14">
        <v>0</v>
      </c>
      <c r="CG14" s="14">
        <v>0</v>
      </c>
      <c r="CH14" s="14">
        <v>31048</v>
      </c>
      <c r="CI14" s="18">
        <v>0.70799999999999996</v>
      </c>
      <c r="CJ14" s="14">
        <v>7851</v>
      </c>
      <c r="CK14" s="18">
        <f t="shared" si="5"/>
        <v>0.25286652924503994</v>
      </c>
      <c r="CL14" s="19">
        <f t="shared" si="21"/>
        <v>-0.45513347075496002</v>
      </c>
      <c r="CM14" s="14">
        <v>81508</v>
      </c>
      <c r="CN14" s="14">
        <v>44904</v>
      </c>
      <c r="CO14" s="18">
        <f t="shared" si="6"/>
        <v>0.55091524758305932</v>
      </c>
      <c r="CP14" s="17">
        <v>0.89200000000000002</v>
      </c>
      <c r="CQ14" s="19">
        <f t="shared" si="19"/>
        <v>-0.3410847524169407</v>
      </c>
      <c r="CR14" s="14">
        <v>1152797</v>
      </c>
      <c r="CS14" s="14">
        <v>279114</v>
      </c>
      <c r="CT14" s="18">
        <f t="shared" si="7"/>
        <v>0.24211895069123185</v>
      </c>
      <c r="CU14" s="18">
        <v>0.48700000000000004</v>
      </c>
      <c r="CV14" s="19">
        <f t="shared" si="28"/>
        <v>-0.24488104930876819</v>
      </c>
      <c r="CW14" s="14">
        <v>1</v>
      </c>
      <c r="CX14" s="14">
        <v>0</v>
      </c>
      <c r="CY14" s="14">
        <v>0</v>
      </c>
      <c r="CZ14" s="14">
        <v>9</v>
      </c>
      <c r="DA14" s="14">
        <v>0</v>
      </c>
      <c r="DB14" s="14">
        <v>0</v>
      </c>
      <c r="DC14" s="14">
        <v>0</v>
      </c>
      <c r="DD14" s="14">
        <v>0</v>
      </c>
      <c r="DE14" s="14">
        <v>0</v>
      </c>
      <c r="DF14" s="14">
        <v>9</v>
      </c>
      <c r="DG14" s="14">
        <v>0</v>
      </c>
      <c r="DH14" s="14">
        <v>0</v>
      </c>
      <c r="DI14" s="14">
        <v>0</v>
      </c>
      <c r="DJ14" s="14">
        <v>0</v>
      </c>
      <c r="DK14" s="14">
        <v>0</v>
      </c>
      <c r="DL14" s="14">
        <v>0</v>
      </c>
      <c r="DM14" s="14">
        <v>0</v>
      </c>
      <c r="DN14" s="14">
        <v>9</v>
      </c>
      <c r="DO14" s="14">
        <v>0</v>
      </c>
      <c r="DP14" s="14">
        <v>0</v>
      </c>
      <c r="DQ14" s="14">
        <v>0</v>
      </c>
      <c r="DR14" s="14">
        <v>0</v>
      </c>
      <c r="DS14" s="14">
        <v>0</v>
      </c>
      <c r="DT14" s="14">
        <v>0</v>
      </c>
      <c r="DU14" s="14">
        <v>0</v>
      </c>
      <c r="DV14" s="14">
        <v>0</v>
      </c>
      <c r="DW14" s="14">
        <v>4</v>
      </c>
      <c r="DX14" s="14">
        <v>0</v>
      </c>
      <c r="DY14" s="14">
        <v>0</v>
      </c>
      <c r="DZ14" s="14">
        <v>9</v>
      </c>
      <c r="EA14" s="14">
        <v>0</v>
      </c>
      <c r="EB14" s="14">
        <v>0</v>
      </c>
      <c r="HL14" s="20"/>
      <c r="HN14" s="20"/>
      <c r="HP14" s="20"/>
      <c r="IH14" s="20"/>
      <c r="IJ14" s="20"/>
      <c r="IL14" s="20"/>
      <c r="JG14" s="20"/>
      <c r="JI14" s="20"/>
      <c r="JK14" s="20"/>
    </row>
    <row r="15" spans="1:271" x14ac:dyDescent="0.35">
      <c r="A15" s="14" t="s">
        <v>129</v>
      </c>
      <c r="B15" s="14" t="s">
        <v>51</v>
      </c>
      <c r="C15" s="14">
        <v>2</v>
      </c>
      <c r="D15" s="14" t="s">
        <v>51</v>
      </c>
      <c r="E15" s="14">
        <v>251</v>
      </c>
      <c r="F15" s="14">
        <v>251</v>
      </c>
      <c r="G15" s="14">
        <v>4295</v>
      </c>
      <c r="H15" s="14">
        <v>251</v>
      </c>
      <c r="I15" s="14">
        <v>652</v>
      </c>
      <c r="J15" s="18">
        <f t="shared" si="9"/>
        <v>1</v>
      </c>
      <c r="K15" s="18">
        <f t="shared" si="10"/>
        <v>0.19863616366036077</v>
      </c>
      <c r="L15" s="14">
        <v>33165</v>
      </c>
      <c r="M15" s="14">
        <v>29076</v>
      </c>
      <c r="N15" s="14">
        <v>12352</v>
      </c>
      <c r="O15" s="18">
        <f t="shared" si="0"/>
        <v>1.2491481984019297</v>
      </c>
      <c r="P15" s="14">
        <v>604418</v>
      </c>
      <c r="Q15" s="14">
        <v>964910</v>
      </c>
      <c r="R15" s="18">
        <f t="shared" si="1"/>
        <v>1.5964282996204613</v>
      </c>
      <c r="S15" s="14">
        <v>2387910</v>
      </c>
      <c r="T15" s="14">
        <v>2335786</v>
      </c>
      <c r="U15" s="18">
        <f t="shared" si="2"/>
        <v>0.97817170663885988</v>
      </c>
      <c r="V15" s="14">
        <v>187388</v>
      </c>
      <c r="W15" s="14">
        <v>254799</v>
      </c>
      <c r="X15" s="18">
        <f t="shared" si="11"/>
        <v>1.3597402181569791</v>
      </c>
      <c r="Y15" s="14">
        <v>227752</v>
      </c>
      <c r="Z15" s="18">
        <f t="shared" si="12"/>
        <v>1.2154033342583304</v>
      </c>
      <c r="AA15" s="14">
        <v>214132</v>
      </c>
      <c r="AB15" s="14">
        <v>412489</v>
      </c>
      <c r="AC15" s="18">
        <f t="shared" si="13"/>
        <v>1.9263304877365364</v>
      </c>
      <c r="AD15" s="14">
        <v>252364</v>
      </c>
      <c r="AE15" s="18">
        <f t="shared" si="14"/>
        <v>1.1785440756169092</v>
      </c>
      <c r="AF15" s="14">
        <v>1783492</v>
      </c>
      <c r="AG15" s="14">
        <v>1370876</v>
      </c>
      <c r="AH15" s="18">
        <f t="shared" si="15"/>
        <v>0.7686471259753338</v>
      </c>
      <c r="AI15" s="14">
        <v>1231203</v>
      </c>
      <c r="AJ15" s="18">
        <f t="shared" si="16"/>
        <v>0.69033278534470577</v>
      </c>
      <c r="AK15" s="14">
        <v>0</v>
      </c>
      <c r="AL15" s="14">
        <v>1</v>
      </c>
      <c r="AM15" s="14">
        <v>1</v>
      </c>
      <c r="AN15" s="14">
        <v>28899</v>
      </c>
      <c r="AO15" s="14">
        <v>9438</v>
      </c>
      <c r="AP15" s="18">
        <f t="shared" si="20"/>
        <v>0.92538862605001448</v>
      </c>
      <c r="AQ15" s="14">
        <v>116</v>
      </c>
      <c r="AR15" s="14">
        <v>535</v>
      </c>
      <c r="AS15" s="18">
        <f t="shared" si="22"/>
        <v>1.5714009848411703E-2</v>
      </c>
      <c r="AT15" s="14">
        <v>61</v>
      </c>
      <c r="AU15" s="14">
        <v>2379</v>
      </c>
      <c r="AV15" s="18">
        <f t="shared" si="27"/>
        <v>5.8897364101573813E-2</v>
      </c>
      <c r="AW15" s="14">
        <v>29076</v>
      </c>
      <c r="AX15" s="14">
        <f t="shared" si="26"/>
        <v>12352</v>
      </c>
      <c r="AY15" s="14">
        <v>736578</v>
      </c>
      <c r="AZ15" s="14">
        <v>352853</v>
      </c>
      <c r="BA15" s="14">
        <v>21191</v>
      </c>
      <c r="BB15" s="14">
        <v>30522</v>
      </c>
      <c r="BC15" s="14">
        <f t="shared" si="23"/>
        <v>1141144</v>
      </c>
      <c r="BD15" s="18">
        <f t="shared" si="24"/>
        <v>0.64547331449843315</v>
      </c>
      <c r="BE15" s="18">
        <f t="shared" si="3"/>
        <v>0.30920988061103594</v>
      </c>
      <c r="BF15" s="18">
        <f t="shared" si="3"/>
        <v>1.8569961372096773E-2</v>
      </c>
      <c r="BG15" s="18">
        <f t="shared" si="3"/>
        <v>2.6746843518434132E-2</v>
      </c>
      <c r="BH15" s="14">
        <v>1015807</v>
      </c>
      <c r="BI15" s="14">
        <v>725615</v>
      </c>
      <c r="BJ15" s="14">
        <v>31551</v>
      </c>
      <c r="BK15" s="14">
        <v>40368</v>
      </c>
      <c r="BL15" s="14">
        <f t="shared" si="17"/>
        <v>1813341</v>
      </c>
      <c r="BM15" s="18">
        <f t="shared" si="25"/>
        <v>0.56018531539296801</v>
      </c>
      <c r="BN15" s="18">
        <f t="shared" si="4"/>
        <v>0.40015363905630547</v>
      </c>
      <c r="BO15" s="18">
        <f t="shared" si="4"/>
        <v>1.7399374965877901E-2</v>
      </c>
      <c r="BP15" s="18">
        <f t="shared" si="4"/>
        <v>2.2261670584848629E-2</v>
      </c>
      <c r="BQ15" s="14">
        <v>1</v>
      </c>
      <c r="BR15" s="14">
        <v>0</v>
      </c>
      <c r="BS15" s="14" t="s">
        <v>51</v>
      </c>
      <c r="BT15" s="14">
        <v>1</v>
      </c>
      <c r="BU15" s="14">
        <v>1</v>
      </c>
      <c r="BV15" s="14">
        <v>1</v>
      </c>
      <c r="BW15" s="14">
        <v>1</v>
      </c>
      <c r="BX15" s="14">
        <v>1</v>
      </c>
      <c r="BY15" s="14">
        <v>1</v>
      </c>
      <c r="BZ15" s="14">
        <v>1</v>
      </c>
      <c r="CA15" s="14">
        <v>1</v>
      </c>
      <c r="CB15" s="14">
        <v>1</v>
      </c>
      <c r="CC15" s="14">
        <v>1</v>
      </c>
      <c r="CD15" s="14">
        <v>950250</v>
      </c>
      <c r="CE15" s="18">
        <f t="shared" si="18"/>
        <v>0.98480687317988203</v>
      </c>
      <c r="CF15" s="14">
        <v>1</v>
      </c>
      <c r="CG15" s="14">
        <v>1</v>
      </c>
      <c r="CH15" s="14">
        <v>74955</v>
      </c>
      <c r="CI15" s="18">
        <v>0.61</v>
      </c>
      <c r="CJ15" s="14">
        <v>44744</v>
      </c>
      <c r="CK15" s="18">
        <f t="shared" si="5"/>
        <v>0.59694483356680672</v>
      </c>
      <c r="CL15" s="19">
        <f t="shared" si="21"/>
        <v>-1.3055166433193266E-2</v>
      </c>
      <c r="CM15" s="14">
        <v>154243</v>
      </c>
      <c r="CN15" s="14">
        <v>195175</v>
      </c>
      <c r="CO15" s="18">
        <f t="shared" si="6"/>
        <v>1.2653734691363627</v>
      </c>
      <c r="CP15" s="17">
        <v>0.83899999999999997</v>
      </c>
      <c r="CQ15" s="19">
        <f t="shared" si="19"/>
        <v>0.42637346913636276</v>
      </c>
      <c r="CR15" s="14">
        <v>1814925</v>
      </c>
      <c r="CS15" s="14">
        <v>279794</v>
      </c>
      <c r="CT15" s="18">
        <f t="shared" si="7"/>
        <v>0.1541628441946637</v>
      </c>
      <c r="CU15" s="18">
        <v>0.47299999999999998</v>
      </c>
      <c r="CV15" s="19">
        <f t="shared" si="28"/>
        <v>-0.31883715580533628</v>
      </c>
      <c r="CW15" s="14">
        <v>1</v>
      </c>
      <c r="CX15" s="14">
        <v>1</v>
      </c>
      <c r="CY15" s="14">
        <v>1</v>
      </c>
      <c r="CZ15" s="14">
        <v>70</v>
      </c>
      <c r="DA15" s="14">
        <v>184</v>
      </c>
      <c r="DB15" s="14">
        <v>0</v>
      </c>
      <c r="DC15" s="14">
        <v>0</v>
      </c>
      <c r="DD15" s="14">
        <v>44</v>
      </c>
      <c r="DE15" s="14">
        <v>0</v>
      </c>
      <c r="DF15" s="14">
        <v>298</v>
      </c>
      <c r="DG15" s="14">
        <v>0</v>
      </c>
      <c r="DH15" s="14">
        <v>0</v>
      </c>
      <c r="DI15" s="14">
        <v>0</v>
      </c>
      <c r="DJ15" s="14">
        <v>0</v>
      </c>
      <c r="DK15" s="14">
        <v>0</v>
      </c>
      <c r="DL15" s="14">
        <v>0</v>
      </c>
      <c r="DM15" s="14">
        <v>0</v>
      </c>
      <c r="DN15" s="14">
        <v>70</v>
      </c>
      <c r="DO15" s="14">
        <v>184</v>
      </c>
      <c r="DP15" s="14">
        <v>0</v>
      </c>
      <c r="DQ15" s="14">
        <v>0</v>
      </c>
      <c r="DR15" s="14">
        <v>44</v>
      </c>
      <c r="DS15" s="14">
        <v>0</v>
      </c>
      <c r="DT15" s="14">
        <v>0</v>
      </c>
      <c r="DU15" s="14">
        <v>0</v>
      </c>
      <c r="DV15" s="14">
        <v>0</v>
      </c>
      <c r="DW15" s="14">
        <v>0</v>
      </c>
      <c r="DX15" s="14">
        <v>0</v>
      </c>
      <c r="DY15" s="14">
        <v>0</v>
      </c>
      <c r="DZ15" s="14">
        <v>70</v>
      </c>
      <c r="EA15" s="14">
        <v>228</v>
      </c>
      <c r="EB15" s="14">
        <v>0</v>
      </c>
      <c r="HL15" s="20"/>
      <c r="HN15" s="20"/>
      <c r="HP15" s="20"/>
      <c r="IH15" s="20"/>
      <c r="IJ15" s="20"/>
      <c r="IL15" s="20"/>
    </row>
    <row r="16" spans="1:271" x14ac:dyDescent="0.35">
      <c r="A16" s="14" t="s">
        <v>140</v>
      </c>
      <c r="B16" s="14" t="s">
        <v>51</v>
      </c>
      <c r="C16" s="14">
        <v>2</v>
      </c>
      <c r="D16" s="14" t="s">
        <v>51</v>
      </c>
      <c r="E16" s="14">
        <v>1491</v>
      </c>
      <c r="F16" s="14">
        <v>365</v>
      </c>
      <c r="G16" s="14">
        <v>1126</v>
      </c>
      <c r="H16" s="14">
        <v>357</v>
      </c>
      <c r="I16" s="14">
        <v>433</v>
      </c>
      <c r="J16" s="18">
        <f t="shared" si="9"/>
        <v>0.23943661971830985</v>
      </c>
      <c r="K16" s="18">
        <f t="shared" si="10"/>
        <v>0.30187237294612151</v>
      </c>
      <c r="L16" s="14">
        <v>23276</v>
      </c>
      <c r="M16" s="14">
        <v>19869</v>
      </c>
      <c r="N16" s="14">
        <v>3742</v>
      </c>
      <c r="O16" s="18">
        <f t="shared" si="0"/>
        <v>1.0143925073036604</v>
      </c>
      <c r="P16" s="14">
        <v>502096</v>
      </c>
      <c r="Q16" s="14">
        <v>590252</v>
      </c>
      <c r="R16" s="18">
        <f t="shared" si="1"/>
        <v>1.1755759854689143</v>
      </c>
      <c r="S16" s="14">
        <v>2002226</v>
      </c>
      <c r="T16" s="14">
        <v>2455581</v>
      </c>
      <c r="U16" s="18">
        <f t="shared" si="2"/>
        <v>1.2264254884313759</v>
      </c>
      <c r="V16" s="14">
        <v>131355</v>
      </c>
      <c r="W16" s="14">
        <v>143395</v>
      </c>
      <c r="X16" s="18">
        <f t="shared" si="11"/>
        <v>1.0916600053290701</v>
      </c>
      <c r="Y16" s="14">
        <v>121039</v>
      </c>
      <c r="Z16" s="18">
        <f t="shared" si="12"/>
        <v>0.92146473297552434</v>
      </c>
      <c r="AA16" s="14">
        <v>198692</v>
      </c>
      <c r="AB16" s="14">
        <v>248787</v>
      </c>
      <c r="AC16" s="18">
        <f t="shared" si="13"/>
        <v>1.2521238902421838</v>
      </c>
      <c r="AD16" s="14">
        <v>149881</v>
      </c>
      <c r="AE16" s="18">
        <f t="shared" si="14"/>
        <v>0.75433837295915285</v>
      </c>
      <c r="AF16" s="14">
        <v>1500130</v>
      </c>
      <c r="AG16" s="14">
        <v>1865329</v>
      </c>
      <c r="AH16" s="18">
        <f t="shared" si="15"/>
        <v>1.2434449014418751</v>
      </c>
      <c r="AI16" s="14">
        <v>1518593</v>
      </c>
      <c r="AJ16" s="18">
        <f t="shared" si="16"/>
        <v>1.0123076000079994</v>
      </c>
      <c r="AK16" s="14">
        <v>1</v>
      </c>
      <c r="AL16" s="14">
        <v>0</v>
      </c>
      <c r="AM16" s="14">
        <v>0</v>
      </c>
      <c r="AN16" s="14">
        <v>6365</v>
      </c>
      <c r="AO16" s="14">
        <v>8948</v>
      </c>
      <c r="AP16" s="18">
        <f t="shared" si="20"/>
        <v>0.64852617313230565</v>
      </c>
      <c r="AQ16" s="14">
        <v>883</v>
      </c>
      <c r="AR16" s="14">
        <v>1122</v>
      </c>
      <c r="AS16" s="18">
        <f t="shared" si="22"/>
        <v>8.4914450279518883E-2</v>
      </c>
      <c r="AT16" s="14">
        <v>166</v>
      </c>
      <c r="AU16" s="14">
        <v>6128</v>
      </c>
      <c r="AV16" s="18">
        <f t="shared" si="27"/>
        <v>0.26655937658817552</v>
      </c>
      <c r="AW16" s="14">
        <v>7414</v>
      </c>
      <c r="AX16" s="14">
        <f t="shared" si="26"/>
        <v>16198</v>
      </c>
      <c r="AY16" s="14">
        <v>514448</v>
      </c>
      <c r="AZ16" s="14">
        <v>32885</v>
      </c>
      <c r="BA16" s="14">
        <v>8548</v>
      </c>
      <c r="BB16" s="14">
        <v>7547</v>
      </c>
      <c r="BC16" s="14">
        <f t="shared" si="23"/>
        <v>563428</v>
      </c>
      <c r="BD16" s="18">
        <f t="shared" si="24"/>
        <v>0.91306786315199107</v>
      </c>
      <c r="BE16" s="18">
        <f t="shared" si="3"/>
        <v>5.8365931405609944E-2</v>
      </c>
      <c r="BF16" s="18">
        <f t="shared" si="3"/>
        <v>1.5171414981151097E-2</v>
      </c>
      <c r="BG16" s="18">
        <f t="shared" si="3"/>
        <v>1.3394790461247932E-2</v>
      </c>
      <c r="BH16" s="14">
        <v>1088211</v>
      </c>
      <c r="BI16" s="14">
        <v>61055</v>
      </c>
      <c r="BJ16" s="14">
        <v>14254</v>
      </c>
      <c r="BK16" s="14">
        <v>24120</v>
      </c>
      <c r="BL16" s="14">
        <f t="shared" si="17"/>
        <v>1187640</v>
      </c>
      <c r="BM16" s="18">
        <f t="shared" si="25"/>
        <v>0.91628018591492366</v>
      </c>
      <c r="BN16" s="18">
        <f t="shared" si="4"/>
        <v>5.140867602977333E-2</v>
      </c>
      <c r="BO16" s="18">
        <f t="shared" si="4"/>
        <v>1.2001953453908592E-2</v>
      </c>
      <c r="BP16" s="18">
        <f t="shared" si="4"/>
        <v>2.0309184601394362E-2</v>
      </c>
      <c r="BQ16" s="14">
        <v>1</v>
      </c>
      <c r="BR16" s="14">
        <v>0</v>
      </c>
      <c r="BS16" s="14" t="s">
        <v>51</v>
      </c>
      <c r="BT16" s="14">
        <v>1</v>
      </c>
      <c r="BU16" s="14">
        <v>0</v>
      </c>
      <c r="BV16" s="14">
        <v>1</v>
      </c>
      <c r="BW16" s="14">
        <v>1</v>
      </c>
      <c r="BX16" s="14">
        <v>1</v>
      </c>
      <c r="BY16" s="14">
        <v>0</v>
      </c>
      <c r="BZ16" s="14">
        <v>0</v>
      </c>
      <c r="CA16" s="14">
        <v>0</v>
      </c>
      <c r="CB16" s="14">
        <v>1</v>
      </c>
      <c r="CC16" s="14">
        <v>1</v>
      </c>
      <c r="CD16" s="14">
        <v>564424</v>
      </c>
      <c r="CE16" s="18">
        <f t="shared" si="18"/>
        <v>0.95624241849244052</v>
      </c>
      <c r="CF16" s="14">
        <v>1</v>
      </c>
      <c r="CG16" s="14">
        <v>1</v>
      </c>
      <c r="CH16" s="14">
        <v>45606</v>
      </c>
      <c r="CI16" s="18">
        <v>0.72099999999999997</v>
      </c>
      <c r="CJ16" s="14">
        <v>28311</v>
      </c>
      <c r="CK16" s="18">
        <f t="shared" si="5"/>
        <v>0.62077358242336533</v>
      </c>
      <c r="CL16" s="19">
        <f t="shared" si="21"/>
        <v>-0.10022641757663464</v>
      </c>
      <c r="CM16" s="14">
        <v>144984</v>
      </c>
      <c r="CN16" s="14">
        <v>119196</v>
      </c>
      <c r="CO16" s="18">
        <f t="shared" si="6"/>
        <v>0.82213209733487835</v>
      </c>
      <c r="CP16" s="17">
        <v>0.85099999999999998</v>
      </c>
      <c r="CQ16" s="19">
        <f t="shared" si="19"/>
        <v>-2.8867902665121625E-2</v>
      </c>
      <c r="CR16" s="14">
        <v>1533172</v>
      </c>
      <c r="CS16" s="14">
        <v>348813</v>
      </c>
      <c r="CT16" s="18">
        <f t="shared" si="7"/>
        <v>0.22751067721038473</v>
      </c>
      <c r="CU16" s="18">
        <v>0.36599999999999999</v>
      </c>
      <c r="CV16" s="19">
        <f t="shared" si="28"/>
        <v>-0.13848932278961526</v>
      </c>
      <c r="CW16" s="14">
        <v>1</v>
      </c>
      <c r="CX16" s="14">
        <v>1</v>
      </c>
      <c r="CY16" s="14">
        <v>1</v>
      </c>
      <c r="CZ16" s="14">
        <v>0</v>
      </c>
      <c r="DA16" s="14">
        <v>0</v>
      </c>
      <c r="DB16" s="14">
        <v>1</v>
      </c>
      <c r="DC16" s="14">
        <v>0</v>
      </c>
      <c r="DD16" s="14">
        <v>1</v>
      </c>
      <c r="DE16" s="14">
        <v>0</v>
      </c>
      <c r="DF16" s="14">
        <v>2</v>
      </c>
      <c r="DG16" s="14">
        <v>2</v>
      </c>
      <c r="DH16" s="14">
        <v>218</v>
      </c>
      <c r="DI16" s="14">
        <v>19</v>
      </c>
      <c r="DJ16" s="14">
        <v>2</v>
      </c>
      <c r="DK16" s="14">
        <v>455</v>
      </c>
      <c r="DL16" s="14">
        <v>7</v>
      </c>
      <c r="DM16" s="14">
        <v>703</v>
      </c>
      <c r="DN16" s="14">
        <v>2</v>
      </c>
      <c r="DO16" s="14">
        <v>218</v>
      </c>
      <c r="DP16" s="14">
        <v>20</v>
      </c>
      <c r="DQ16" s="14">
        <v>2</v>
      </c>
      <c r="DR16" s="14">
        <v>456</v>
      </c>
      <c r="DS16" s="14">
        <v>7</v>
      </c>
      <c r="DT16" s="14">
        <v>5</v>
      </c>
      <c r="DU16" s="14">
        <v>0</v>
      </c>
      <c r="DV16" s="14">
        <v>0</v>
      </c>
      <c r="DW16" s="14">
        <v>10</v>
      </c>
      <c r="DX16" s="14">
        <v>0</v>
      </c>
      <c r="DY16" s="14">
        <v>0</v>
      </c>
      <c r="DZ16" s="14">
        <v>4</v>
      </c>
      <c r="EA16" s="14">
        <v>674</v>
      </c>
      <c r="EB16" s="14">
        <v>27</v>
      </c>
      <c r="HL16" s="20"/>
      <c r="HN16" s="20"/>
      <c r="HP16" s="20"/>
      <c r="IH16" s="20"/>
      <c r="IJ16" s="20"/>
      <c r="IL16" s="20"/>
      <c r="JG16" s="20"/>
      <c r="JI16" s="20"/>
      <c r="JK16" s="20"/>
    </row>
    <row r="17" spans="1:271" x14ac:dyDescent="0.35">
      <c r="A17" s="14" t="s">
        <v>52</v>
      </c>
      <c r="B17" s="14" t="s">
        <v>51</v>
      </c>
      <c r="C17" s="14">
        <v>2</v>
      </c>
      <c r="D17" s="14" t="s">
        <v>51</v>
      </c>
      <c r="E17" s="14">
        <v>866</v>
      </c>
      <c r="F17" s="14">
        <v>866</v>
      </c>
      <c r="G17" s="14">
        <v>6908</v>
      </c>
      <c r="H17" s="14">
        <v>858</v>
      </c>
      <c r="I17" s="14">
        <v>2885</v>
      </c>
      <c r="J17" s="18">
        <f t="shared" si="9"/>
        <v>0.99076212471131642</v>
      </c>
      <c r="K17" s="18">
        <f t="shared" si="10"/>
        <v>0.48147671726267044</v>
      </c>
      <c r="L17" s="14">
        <v>98997</v>
      </c>
      <c r="M17" s="14">
        <v>93348</v>
      </c>
      <c r="N17" s="14">
        <v>12273</v>
      </c>
      <c r="O17" s="18">
        <f t="shared" si="0"/>
        <v>1.066911118518743</v>
      </c>
      <c r="P17" s="14">
        <v>2323895</v>
      </c>
      <c r="Q17" s="14">
        <v>2715798</v>
      </c>
      <c r="R17" s="18">
        <f t="shared" si="1"/>
        <v>1.1686405797163812</v>
      </c>
      <c r="S17" s="14">
        <v>9988540</v>
      </c>
      <c r="T17" s="14">
        <v>13097859</v>
      </c>
      <c r="U17" s="18">
        <f t="shared" si="2"/>
        <v>1.3112886367777472</v>
      </c>
      <c r="V17" s="14">
        <v>608858</v>
      </c>
      <c r="W17" s="14">
        <v>651146</v>
      </c>
      <c r="X17" s="18">
        <f t="shared" si="11"/>
        <v>1.0694546183182285</v>
      </c>
      <c r="Y17" s="14">
        <v>588778</v>
      </c>
      <c r="Z17" s="18">
        <f t="shared" si="12"/>
        <v>0.96702022474862781</v>
      </c>
      <c r="AA17" s="14">
        <v>930186</v>
      </c>
      <c r="AB17" s="14">
        <v>1134114</v>
      </c>
      <c r="AC17" s="18">
        <f t="shared" si="13"/>
        <v>1.2192335726403107</v>
      </c>
      <c r="AD17" s="14">
        <v>863363</v>
      </c>
      <c r="AE17" s="18">
        <f t="shared" si="14"/>
        <v>0.92816167949205852</v>
      </c>
      <c r="AF17" s="14">
        <v>7664644</v>
      </c>
      <c r="AG17" s="14">
        <v>10382060</v>
      </c>
      <c r="AH17" s="18">
        <f t="shared" si="15"/>
        <v>1.3545391018813138</v>
      </c>
      <c r="AI17" s="14">
        <v>8638637</v>
      </c>
      <c r="AJ17" s="18">
        <f t="shared" si="16"/>
        <v>1.1270760912052797</v>
      </c>
      <c r="AK17" s="14">
        <v>1</v>
      </c>
      <c r="AL17" s="14">
        <v>0</v>
      </c>
      <c r="AM17" s="14">
        <v>1</v>
      </c>
      <c r="AN17" s="14">
        <v>92659</v>
      </c>
      <c r="AO17" s="14">
        <v>8222</v>
      </c>
      <c r="AP17" s="18">
        <f t="shared" si="20"/>
        <v>0.95513160386290474</v>
      </c>
      <c r="AQ17" s="14">
        <v>298</v>
      </c>
      <c r="AR17" s="14">
        <v>781</v>
      </c>
      <c r="AS17" s="18">
        <f t="shared" si="22"/>
        <v>1.0215868206779019E-2</v>
      </c>
      <c r="AT17" s="14">
        <v>391</v>
      </c>
      <c r="AU17" s="14">
        <v>3269</v>
      </c>
      <c r="AV17" s="18">
        <f t="shared" si="27"/>
        <v>3.4652527930316229E-2</v>
      </c>
      <c r="AW17" s="14">
        <v>93348</v>
      </c>
      <c r="AX17" s="14">
        <f t="shared" si="26"/>
        <v>12272</v>
      </c>
      <c r="AY17" s="14">
        <v>3010678</v>
      </c>
      <c r="AZ17" s="14">
        <v>124894</v>
      </c>
      <c r="BA17" s="14">
        <v>23748</v>
      </c>
      <c r="BB17" s="14">
        <v>71632</v>
      </c>
      <c r="BC17" s="14">
        <f t="shared" si="23"/>
        <v>3230952</v>
      </c>
      <c r="BD17" s="18">
        <f t="shared" si="24"/>
        <v>0.93182380920546015</v>
      </c>
      <c r="BE17" s="18">
        <f t="shared" si="3"/>
        <v>3.8655479870948251E-2</v>
      </c>
      <c r="BF17" s="18">
        <f t="shared" si="3"/>
        <v>7.3501556197677958E-3</v>
      </c>
      <c r="BG17" s="18">
        <f t="shared" si="3"/>
        <v>2.2170555303823766E-2</v>
      </c>
      <c r="BH17" s="14">
        <v>7490271</v>
      </c>
      <c r="BI17" s="14">
        <v>444927</v>
      </c>
      <c r="BJ17" s="14">
        <v>95660</v>
      </c>
      <c r="BK17" s="14">
        <v>187476</v>
      </c>
      <c r="BL17" s="14">
        <f t="shared" si="17"/>
        <v>8218334</v>
      </c>
      <c r="BM17" s="18">
        <f t="shared" si="25"/>
        <v>0.91140990375908304</v>
      </c>
      <c r="BN17" s="18">
        <f t="shared" si="4"/>
        <v>5.4138344827552642E-2</v>
      </c>
      <c r="BO17" s="18">
        <f t="shared" si="4"/>
        <v>1.1639828704941901E-2</v>
      </c>
      <c r="BP17" s="18">
        <f t="shared" si="4"/>
        <v>2.2811922708422413E-2</v>
      </c>
      <c r="BQ17" s="14">
        <v>1</v>
      </c>
      <c r="BR17" s="14">
        <v>1</v>
      </c>
      <c r="BS17" s="14" t="s">
        <v>228</v>
      </c>
      <c r="BT17" s="14">
        <v>1</v>
      </c>
      <c r="BU17" s="14">
        <v>1</v>
      </c>
      <c r="BV17" s="14">
        <v>1</v>
      </c>
      <c r="BW17" s="14">
        <v>1</v>
      </c>
      <c r="BX17" s="14">
        <v>1</v>
      </c>
      <c r="BY17" s="14">
        <v>1</v>
      </c>
      <c r="BZ17" s="14">
        <v>1</v>
      </c>
      <c r="CA17" s="14">
        <v>1</v>
      </c>
      <c r="CB17" s="14">
        <v>1</v>
      </c>
      <c r="CC17" s="14">
        <v>1</v>
      </c>
      <c r="CD17" s="14">
        <v>2699918</v>
      </c>
      <c r="CE17" s="18">
        <f t="shared" si="18"/>
        <v>0.99415273153599792</v>
      </c>
      <c r="CF17" s="14">
        <v>1</v>
      </c>
      <c r="CG17" s="14">
        <v>1</v>
      </c>
      <c r="CH17" s="14">
        <v>203754</v>
      </c>
      <c r="CI17" s="21">
        <v>0.67500000000000004</v>
      </c>
      <c r="CJ17" s="14">
        <v>143606</v>
      </c>
      <c r="CK17" s="18">
        <f t="shared" si="5"/>
        <v>0.70480088734454294</v>
      </c>
      <c r="CL17" s="19">
        <f t="shared" si="21"/>
        <v>2.9800887344542892E-2</v>
      </c>
      <c r="CM17" s="14">
        <v>679759</v>
      </c>
      <c r="CN17" s="14">
        <v>618120</v>
      </c>
      <c r="CO17" s="18">
        <f t="shared" si="6"/>
        <v>0.90932227451199621</v>
      </c>
      <c r="CP17" s="17">
        <v>0.94</v>
      </c>
      <c r="CQ17" s="19">
        <f t="shared" si="19"/>
        <v>-3.0677725488003738E-2</v>
      </c>
      <c r="CR17" s="14">
        <v>7797129</v>
      </c>
      <c r="CS17" s="14">
        <v>2332562</v>
      </c>
      <c r="CT17" s="18">
        <f t="shared" si="7"/>
        <v>0.29915652286886624</v>
      </c>
      <c r="CU17" s="18">
        <v>0.42899999999999999</v>
      </c>
      <c r="CV17" s="19">
        <f t="shared" si="28"/>
        <v>-0.12984347713113376</v>
      </c>
      <c r="CW17" s="14">
        <v>1</v>
      </c>
      <c r="CX17" s="14">
        <v>1</v>
      </c>
      <c r="CY17" s="14">
        <v>1</v>
      </c>
      <c r="CZ17" s="14">
        <v>0</v>
      </c>
      <c r="DA17" s="14">
        <v>0</v>
      </c>
      <c r="DB17" s="14">
        <v>0</v>
      </c>
      <c r="DC17" s="14">
        <v>0</v>
      </c>
      <c r="DD17" s="14">
        <v>0</v>
      </c>
      <c r="DE17" s="14">
        <v>0</v>
      </c>
      <c r="DF17" s="14">
        <v>0</v>
      </c>
      <c r="DG17" s="14">
        <v>5070</v>
      </c>
      <c r="DH17" s="14">
        <v>6452</v>
      </c>
      <c r="DI17" s="14">
        <v>754</v>
      </c>
      <c r="DJ17" s="14">
        <v>0</v>
      </c>
      <c r="DK17" s="14">
        <v>0</v>
      </c>
      <c r="DL17" s="14">
        <v>8</v>
      </c>
      <c r="DM17" s="14">
        <v>12284</v>
      </c>
      <c r="DN17" s="14">
        <v>5070</v>
      </c>
      <c r="DO17" s="14">
        <v>6452</v>
      </c>
      <c r="DP17" s="14">
        <v>754</v>
      </c>
      <c r="DQ17" s="14">
        <v>0</v>
      </c>
      <c r="DR17" s="14">
        <v>0</v>
      </c>
      <c r="DS17" s="14">
        <v>8</v>
      </c>
      <c r="DT17" s="14">
        <v>38</v>
      </c>
      <c r="DU17" s="14">
        <v>1</v>
      </c>
      <c r="DV17" s="14">
        <v>0</v>
      </c>
      <c r="DW17" s="14">
        <v>44</v>
      </c>
      <c r="DX17" s="14">
        <v>0</v>
      </c>
      <c r="DY17" s="14">
        <v>0</v>
      </c>
      <c r="DZ17" s="14">
        <v>5070</v>
      </c>
      <c r="EA17" s="14">
        <v>6452</v>
      </c>
      <c r="EB17" s="14">
        <v>762</v>
      </c>
      <c r="HL17" s="20"/>
      <c r="HN17" s="20"/>
      <c r="HP17" s="20"/>
      <c r="IH17" s="20"/>
      <c r="IJ17" s="20"/>
      <c r="IL17" s="20"/>
      <c r="JG17" s="20"/>
      <c r="JI17" s="20"/>
      <c r="JK17" s="20"/>
    </row>
    <row r="18" spans="1:271" x14ac:dyDescent="0.35">
      <c r="A18" s="14" t="s">
        <v>152</v>
      </c>
      <c r="B18" s="14" t="s">
        <v>51</v>
      </c>
      <c r="C18" s="14">
        <v>2</v>
      </c>
      <c r="D18" s="14" t="s">
        <v>51</v>
      </c>
      <c r="E18" s="14">
        <v>947</v>
      </c>
      <c r="F18" s="14">
        <v>947</v>
      </c>
      <c r="G18" s="14">
        <v>9073</v>
      </c>
      <c r="H18" s="14">
        <v>929</v>
      </c>
      <c r="I18" s="14">
        <v>3200</v>
      </c>
      <c r="J18" s="18">
        <f t="shared" si="9"/>
        <v>0.98099260823653645</v>
      </c>
      <c r="K18" s="18">
        <f t="shared" si="10"/>
        <v>0.41207584830339322</v>
      </c>
      <c r="L18" s="14">
        <v>80257</v>
      </c>
      <c r="M18" s="14">
        <v>38224</v>
      </c>
      <c r="N18" s="14">
        <v>48231</v>
      </c>
      <c r="O18" s="18">
        <f t="shared" si="0"/>
        <v>1.0772269085562629</v>
      </c>
      <c r="P18" s="14">
        <v>1677524</v>
      </c>
      <c r="Q18" s="14">
        <v>2083851</v>
      </c>
      <c r="R18" s="18">
        <f t="shared" si="1"/>
        <v>1.2422182931510966</v>
      </c>
      <c r="S18" s="14">
        <v>6925597</v>
      </c>
      <c r="T18" s="14">
        <v>9829014</v>
      </c>
      <c r="U18" s="18">
        <f t="shared" si="2"/>
        <v>1.4192298512315977</v>
      </c>
      <c r="V18" s="14">
        <v>465678</v>
      </c>
      <c r="W18" s="14">
        <v>517545</v>
      </c>
      <c r="X18" s="18">
        <f t="shared" si="11"/>
        <v>1.1113795369332458</v>
      </c>
      <c r="Y18" s="14">
        <v>449573</v>
      </c>
      <c r="Z18" s="18">
        <f t="shared" si="12"/>
        <v>0.96541601707617708</v>
      </c>
      <c r="AA18" s="14">
        <v>650974</v>
      </c>
      <c r="AB18" s="14">
        <v>851522</v>
      </c>
      <c r="AC18" s="18">
        <f t="shared" si="13"/>
        <v>1.3080737479530673</v>
      </c>
      <c r="AD18" s="14">
        <v>590803</v>
      </c>
      <c r="AE18" s="18">
        <f t="shared" si="14"/>
        <v>0.90756773696030868</v>
      </c>
      <c r="AF18" s="14">
        <v>5248073</v>
      </c>
      <c r="AG18" s="14">
        <v>7745163</v>
      </c>
      <c r="AH18" s="18">
        <f t="shared" si="15"/>
        <v>1.475810835710555</v>
      </c>
      <c r="AI18" s="14">
        <v>5799060</v>
      </c>
      <c r="AJ18" s="18">
        <f t="shared" si="16"/>
        <v>1.1049884405190249</v>
      </c>
      <c r="AK18" s="14">
        <v>1</v>
      </c>
      <c r="AL18" s="14">
        <v>0</v>
      </c>
      <c r="AM18" s="14">
        <v>0</v>
      </c>
      <c r="AN18" s="14">
        <v>7167</v>
      </c>
      <c r="AO18" s="14">
        <v>63087</v>
      </c>
      <c r="AP18" s="18">
        <f t="shared" si="20"/>
        <v>0.81260771499624085</v>
      </c>
      <c r="AQ18" s="14">
        <v>4915</v>
      </c>
      <c r="AR18" s="14">
        <v>3998</v>
      </c>
      <c r="AS18" s="18">
        <f t="shared" si="22"/>
        <v>0.10309409519403158</v>
      </c>
      <c r="AT18" s="14">
        <v>108</v>
      </c>
      <c r="AU18" s="14">
        <v>7180</v>
      </c>
      <c r="AV18" s="18">
        <f t="shared" si="27"/>
        <v>8.42981898097276E-2</v>
      </c>
      <c r="AW18" s="14">
        <v>12190</v>
      </c>
      <c r="AX18" s="14">
        <f t="shared" si="26"/>
        <v>74265</v>
      </c>
      <c r="AY18" s="14">
        <v>2171331</v>
      </c>
      <c r="AZ18" s="14">
        <v>111707</v>
      </c>
      <c r="BA18" s="14">
        <v>18316</v>
      </c>
      <c r="BB18" s="14">
        <v>26529</v>
      </c>
      <c r="BC18" s="14">
        <f t="shared" si="23"/>
        <v>2327883</v>
      </c>
      <c r="BD18" s="18">
        <f t="shared" si="24"/>
        <v>0.93274919744677887</v>
      </c>
      <c r="BE18" s="18">
        <f t="shared" si="3"/>
        <v>4.7986518222780099E-2</v>
      </c>
      <c r="BF18" s="18">
        <f t="shared" si="3"/>
        <v>7.868093027012097E-3</v>
      </c>
      <c r="BG18" s="18">
        <f t="shared" si="3"/>
        <v>1.1396191303428909E-2</v>
      </c>
      <c r="BH18" s="14">
        <v>4903470</v>
      </c>
      <c r="BI18" s="14">
        <v>279767</v>
      </c>
      <c r="BJ18" s="14">
        <v>59303</v>
      </c>
      <c r="BK18" s="14">
        <v>115651</v>
      </c>
      <c r="BL18" s="14">
        <f t="shared" si="17"/>
        <v>5358191</v>
      </c>
      <c r="BM18" s="18">
        <f t="shared" si="25"/>
        <v>0.91513535071818086</v>
      </c>
      <c r="BN18" s="18">
        <f t="shared" si="4"/>
        <v>5.2212957694117289E-2</v>
      </c>
      <c r="BO18" s="18">
        <f t="shared" si="4"/>
        <v>1.1067727895478156E-2</v>
      </c>
      <c r="BP18" s="18">
        <f t="shared" si="4"/>
        <v>2.1583963692223738E-2</v>
      </c>
      <c r="BQ18" s="14">
        <v>1</v>
      </c>
      <c r="BR18" s="14">
        <v>1</v>
      </c>
      <c r="BS18" s="14" t="s">
        <v>211</v>
      </c>
      <c r="BT18" s="14">
        <v>1</v>
      </c>
      <c r="BU18" s="14">
        <v>1</v>
      </c>
      <c r="BV18" s="14">
        <v>1</v>
      </c>
      <c r="BW18" s="14">
        <v>1</v>
      </c>
      <c r="BX18" s="14">
        <v>1</v>
      </c>
      <c r="BY18" s="14">
        <v>1</v>
      </c>
      <c r="BZ18" s="14">
        <v>1</v>
      </c>
      <c r="CA18" s="14">
        <v>1</v>
      </c>
      <c r="CB18" s="14">
        <v>1</v>
      </c>
      <c r="CC18" s="14">
        <v>1</v>
      </c>
      <c r="CD18" s="14">
        <v>2083851</v>
      </c>
      <c r="CE18" s="18">
        <f t="shared" si="18"/>
        <v>1</v>
      </c>
      <c r="CF18" s="14">
        <v>1</v>
      </c>
      <c r="CG18" s="14">
        <v>1</v>
      </c>
      <c r="CH18" s="14">
        <v>162503</v>
      </c>
      <c r="CI18" s="18">
        <v>0.74299999999999999</v>
      </c>
      <c r="CJ18" s="14">
        <v>99777</v>
      </c>
      <c r="CK18" s="18">
        <f t="shared" si="5"/>
        <v>0.61400097228974237</v>
      </c>
      <c r="CL18" s="19">
        <f t="shared" si="21"/>
        <v>-0.12899902771025762</v>
      </c>
      <c r="CM18" s="14">
        <v>471773</v>
      </c>
      <c r="CN18" s="14">
        <v>455562</v>
      </c>
      <c r="CO18" s="18">
        <f t="shared" si="6"/>
        <v>0.96563813528964138</v>
      </c>
      <c r="CP18" s="17">
        <v>0.90900000000000003</v>
      </c>
      <c r="CQ18" s="19">
        <f t="shared" si="19"/>
        <v>5.6638135289641345E-2</v>
      </c>
      <c r="CR18" s="14">
        <v>5338189</v>
      </c>
      <c r="CS18" s="14">
        <v>1404510</v>
      </c>
      <c r="CT18" s="18">
        <f t="shared" si="7"/>
        <v>0.26310608335523528</v>
      </c>
      <c r="CU18" s="18">
        <v>0.42899999999999999</v>
      </c>
      <c r="CV18" s="19">
        <f t="shared" si="28"/>
        <v>-0.16589391664476472</v>
      </c>
      <c r="CW18" s="14">
        <v>1</v>
      </c>
      <c r="CX18" s="14">
        <v>1</v>
      </c>
      <c r="CY18" s="14">
        <v>1</v>
      </c>
      <c r="CZ18" s="14">
        <v>986</v>
      </c>
      <c r="DA18" s="14">
        <v>0</v>
      </c>
      <c r="DB18" s="14">
        <v>0</v>
      </c>
      <c r="DC18" s="14">
        <v>0</v>
      </c>
      <c r="DD18" s="14">
        <v>0</v>
      </c>
      <c r="DE18" s="14">
        <v>0</v>
      </c>
      <c r="DF18" s="14">
        <v>986</v>
      </c>
      <c r="DG18" s="14">
        <v>10026</v>
      </c>
      <c r="DH18" s="14">
        <v>0</v>
      </c>
      <c r="DI18" s="14">
        <v>2336</v>
      </c>
      <c r="DJ18" s="14">
        <v>0</v>
      </c>
      <c r="DK18" s="14">
        <v>0</v>
      </c>
      <c r="DL18" s="14">
        <v>0</v>
      </c>
      <c r="DM18" s="14">
        <v>12362</v>
      </c>
      <c r="DN18" s="14">
        <v>11012</v>
      </c>
      <c r="DO18" s="14">
        <v>0</v>
      </c>
      <c r="DP18" s="14">
        <v>2336</v>
      </c>
      <c r="DQ18" s="14">
        <v>0</v>
      </c>
      <c r="DR18" s="14">
        <v>0</v>
      </c>
      <c r="DS18" s="14">
        <v>0</v>
      </c>
      <c r="DT18" s="14">
        <v>2</v>
      </c>
      <c r="DU18" s="14">
        <v>0</v>
      </c>
      <c r="DV18" s="14">
        <v>0</v>
      </c>
      <c r="DW18" s="14">
        <v>102</v>
      </c>
      <c r="DX18" s="14">
        <v>0</v>
      </c>
      <c r="DY18" s="14">
        <v>2</v>
      </c>
      <c r="DZ18" s="14">
        <v>11012</v>
      </c>
      <c r="EA18" s="14">
        <v>0</v>
      </c>
      <c r="EB18" s="14">
        <v>2336</v>
      </c>
      <c r="HL18" s="20"/>
      <c r="HN18" s="20"/>
      <c r="HP18" s="20"/>
      <c r="IH18" s="20"/>
      <c r="IJ18" s="20"/>
      <c r="IL18" s="20"/>
      <c r="JG18" s="20"/>
      <c r="JI18" s="20"/>
      <c r="JK18" s="20"/>
    </row>
    <row r="19" spans="1:271" x14ac:dyDescent="0.35">
      <c r="A19" s="14" t="s">
        <v>65</v>
      </c>
      <c r="B19" s="14" t="s">
        <v>51</v>
      </c>
      <c r="C19" s="14">
        <v>2</v>
      </c>
      <c r="D19" s="14" t="s">
        <v>51</v>
      </c>
      <c r="E19" s="14">
        <v>613</v>
      </c>
      <c r="F19" s="14">
        <v>613</v>
      </c>
      <c r="G19" s="14">
        <v>3192</v>
      </c>
      <c r="H19" s="14">
        <v>602</v>
      </c>
      <c r="I19" s="14">
        <v>1467</v>
      </c>
      <c r="J19" s="18">
        <f t="shared" si="9"/>
        <v>0.98205546492659057</v>
      </c>
      <c r="K19" s="18">
        <f t="shared" si="10"/>
        <v>0.54375821287779236</v>
      </c>
      <c r="L19" s="14">
        <v>36436</v>
      </c>
      <c r="M19" s="14">
        <v>32033</v>
      </c>
      <c r="N19" s="14">
        <v>2547</v>
      </c>
      <c r="O19" s="18">
        <f t="shared" si="0"/>
        <v>0.94906136787792295</v>
      </c>
      <c r="P19" s="14">
        <v>776072</v>
      </c>
      <c r="Q19" s="14">
        <v>909006</v>
      </c>
      <c r="R19" s="18">
        <f t="shared" si="1"/>
        <v>1.1712908080693545</v>
      </c>
      <c r="S19" s="14">
        <v>3241652</v>
      </c>
      <c r="T19" s="14">
        <v>4321276</v>
      </c>
      <c r="U19" s="18">
        <f t="shared" si="2"/>
        <v>1.3330474708574518</v>
      </c>
      <c r="V19" s="14">
        <v>213293</v>
      </c>
      <c r="W19" s="14">
        <v>223116</v>
      </c>
      <c r="X19" s="18">
        <f t="shared" si="11"/>
        <v>1.0460540195880783</v>
      </c>
      <c r="Y19" s="14">
        <v>212771</v>
      </c>
      <c r="Z19" s="18">
        <f t="shared" si="12"/>
        <v>0.99755266230021611</v>
      </c>
      <c r="AA19" s="14">
        <v>300212</v>
      </c>
      <c r="AB19" s="14">
        <v>376748</v>
      </c>
      <c r="AC19" s="18">
        <f t="shared" si="13"/>
        <v>1.2549398425112921</v>
      </c>
      <c r="AD19" s="14">
        <v>266324</v>
      </c>
      <c r="AE19" s="18">
        <f t="shared" si="14"/>
        <v>0.88711976869678766</v>
      </c>
      <c r="AF19" s="14">
        <v>2465580</v>
      </c>
      <c r="AG19" s="14">
        <v>3412270</v>
      </c>
      <c r="AH19" s="18">
        <f t="shared" si="15"/>
        <v>1.3839623942439507</v>
      </c>
      <c r="AI19" s="14">
        <v>2303943</v>
      </c>
      <c r="AJ19" s="18">
        <f t="shared" si="16"/>
        <v>0.93444260579660765</v>
      </c>
      <c r="AK19" s="14">
        <v>1</v>
      </c>
      <c r="AL19" s="14">
        <v>0</v>
      </c>
      <c r="AM19" s="14">
        <v>1</v>
      </c>
      <c r="AN19" s="14">
        <v>7851</v>
      </c>
      <c r="AO19" s="14">
        <v>24589</v>
      </c>
      <c r="AP19" s="18">
        <f t="shared" si="20"/>
        <v>0.93811451706188553</v>
      </c>
      <c r="AQ19" s="14">
        <v>229</v>
      </c>
      <c r="AR19" s="14">
        <v>242</v>
      </c>
      <c r="AS19" s="18">
        <f t="shared" si="22"/>
        <v>1.362058993637941E-2</v>
      </c>
      <c r="AT19" s="14">
        <v>25</v>
      </c>
      <c r="AU19" s="14">
        <v>1644</v>
      </c>
      <c r="AV19" s="18">
        <f t="shared" si="27"/>
        <v>4.8264893001735108E-2</v>
      </c>
      <c r="AW19" s="14">
        <v>8105</v>
      </c>
      <c r="AX19" s="14">
        <f t="shared" si="26"/>
        <v>26475</v>
      </c>
      <c r="AY19" s="14">
        <v>1085132</v>
      </c>
      <c r="AZ19" s="14">
        <v>91655</v>
      </c>
      <c r="BA19" s="14">
        <v>9416</v>
      </c>
      <c r="BB19" s="14">
        <v>12524</v>
      </c>
      <c r="BC19" s="14">
        <f t="shared" si="23"/>
        <v>1198727</v>
      </c>
      <c r="BD19" s="18">
        <f t="shared" si="24"/>
        <v>0.90523697222136479</v>
      </c>
      <c r="BE19" s="18">
        <f t="shared" si="3"/>
        <v>7.6460278278540489E-2</v>
      </c>
      <c r="BF19" s="18">
        <f t="shared" si="3"/>
        <v>7.8549995119822948E-3</v>
      </c>
      <c r="BG19" s="18">
        <f t="shared" si="3"/>
        <v>1.044774998811239E-2</v>
      </c>
      <c r="BH19" s="14">
        <v>2290873</v>
      </c>
      <c r="BI19" s="14">
        <v>692239</v>
      </c>
      <c r="BJ19" s="14">
        <v>49857</v>
      </c>
      <c r="BK19" s="14">
        <v>79648</v>
      </c>
      <c r="BL19" s="14">
        <f t="shared" si="17"/>
        <v>3112617</v>
      </c>
      <c r="BM19" s="18">
        <f t="shared" si="25"/>
        <v>0.73599578746758754</v>
      </c>
      <c r="BN19" s="18">
        <f t="shared" si="4"/>
        <v>0.22239774440607374</v>
      </c>
      <c r="BO19" s="18">
        <f t="shared" si="4"/>
        <v>1.6017711141460708E-2</v>
      </c>
      <c r="BP19" s="18">
        <f t="shared" si="4"/>
        <v>2.5588756984877999E-2</v>
      </c>
      <c r="BQ19" s="14">
        <v>1</v>
      </c>
      <c r="BR19" s="14">
        <v>1</v>
      </c>
      <c r="BS19" s="14" t="s">
        <v>217</v>
      </c>
      <c r="BT19" s="14">
        <v>1</v>
      </c>
      <c r="BU19" s="14">
        <v>1</v>
      </c>
      <c r="BV19" s="14">
        <v>1</v>
      </c>
      <c r="BW19" s="14">
        <v>1</v>
      </c>
      <c r="BX19" s="14">
        <v>1</v>
      </c>
      <c r="BY19" s="14">
        <v>1</v>
      </c>
      <c r="BZ19" s="14">
        <v>1</v>
      </c>
      <c r="CA19" s="14">
        <v>0</v>
      </c>
      <c r="CB19" s="14">
        <v>1</v>
      </c>
      <c r="CC19" s="14">
        <v>1</v>
      </c>
      <c r="CD19" s="14">
        <v>908985</v>
      </c>
      <c r="CE19" s="18">
        <f t="shared" si="18"/>
        <v>0.99997689784225852</v>
      </c>
      <c r="CF19" s="14">
        <v>1</v>
      </c>
      <c r="CG19" s="14">
        <v>1</v>
      </c>
      <c r="CH19" s="14">
        <v>74509</v>
      </c>
      <c r="CI19" s="18">
        <v>0.76800000000000002</v>
      </c>
      <c r="CJ19" s="14">
        <v>56452</v>
      </c>
      <c r="CK19" s="18">
        <f t="shared" si="5"/>
        <v>0.75765343783972405</v>
      </c>
      <c r="CL19" s="19">
        <f t="shared" si="21"/>
        <v>-1.0346562160275963E-2</v>
      </c>
      <c r="CM19" s="14">
        <v>218321</v>
      </c>
      <c r="CN19" s="14">
        <v>212204</v>
      </c>
      <c r="CO19" s="18">
        <f t="shared" si="6"/>
        <v>0.97198162338941285</v>
      </c>
      <c r="CP19" s="17">
        <v>0.93</v>
      </c>
      <c r="CQ19" s="19">
        <f t="shared" si="19"/>
        <v>4.1981623389412803E-2</v>
      </c>
      <c r="CR19" s="14">
        <v>2510913</v>
      </c>
      <c r="CS19" s="14">
        <v>856063</v>
      </c>
      <c r="CT19" s="18">
        <f t="shared" si="7"/>
        <v>0.34093694206051744</v>
      </c>
      <c r="CU19" s="18">
        <v>0.47499999999999998</v>
      </c>
      <c r="CV19" s="19">
        <f t="shared" si="28"/>
        <v>-0.13406305793948253</v>
      </c>
      <c r="CW19" s="14">
        <v>0</v>
      </c>
      <c r="CX19" s="14">
        <v>0</v>
      </c>
      <c r="CY19" s="14">
        <v>0</v>
      </c>
      <c r="CZ19" s="14">
        <v>0</v>
      </c>
      <c r="DA19" s="14">
        <v>0</v>
      </c>
      <c r="DB19" s="14">
        <v>0</v>
      </c>
      <c r="DC19" s="14">
        <v>0</v>
      </c>
      <c r="DD19" s="14">
        <v>0</v>
      </c>
      <c r="DE19" s="14">
        <v>0</v>
      </c>
      <c r="DF19" s="14">
        <v>0</v>
      </c>
      <c r="DG19" s="14">
        <v>1642</v>
      </c>
      <c r="DH19" s="14">
        <v>46</v>
      </c>
      <c r="DI19" s="14">
        <v>0</v>
      </c>
      <c r="DJ19" s="14">
        <v>51</v>
      </c>
      <c r="DK19" s="14">
        <v>26</v>
      </c>
      <c r="DL19" s="14">
        <v>9</v>
      </c>
      <c r="DM19" s="14">
        <v>1774</v>
      </c>
      <c r="DN19" s="14">
        <v>1642</v>
      </c>
      <c r="DO19" s="14">
        <v>46</v>
      </c>
      <c r="DP19" s="14">
        <v>0</v>
      </c>
      <c r="DQ19" s="14">
        <v>51</v>
      </c>
      <c r="DR19" s="14">
        <v>26</v>
      </c>
      <c r="DS19" s="14">
        <v>9</v>
      </c>
      <c r="DT19" s="14">
        <v>4</v>
      </c>
      <c r="DU19" s="14">
        <v>0</v>
      </c>
      <c r="DV19" s="14">
        <v>0</v>
      </c>
      <c r="DW19" s="14">
        <v>25</v>
      </c>
      <c r="DX19" s="14">
        <v>0</v>
      </c>
      <c r="DY19" s="14">
        <v>0</v>
      </c>
      <c r="DZ19" s="14">
        <v>1693</v>
      </c>
      <c r="EA19" s="14">
        <v>72</v>
      </c>
      <c r="EB19" s="14">
        <v>9</v>
      </c>
      <c r="HL19" s="20"/>
      <c r="HN19" s="20"/>
      <c r="HP19" s="20"/>
      <c r="IH19" s="20"/>
      <c r="IJ19" s="20"/>
      <c r="IL19" s="20"/>
      <c r="JG19" s="20"/>
      <c r="JI19" s="20"/>
      <c r="JK19" s="20"/>
    </row>
    <row r="20" spans="1:271" x14ac:dyDescent="0.35">
      <c r="A20" s="14" t="s">
        <v>80</v>
      </c>
      <c r="B20" s="14" t="s">
        <v>51</v>
      </c>
      <c r="C20" s="14">
        <v>2</v>
      </c>
      <c r="D20" s="14" t="s">
        <v>51</v>
      </c>
      <c r="E20" s="14">
        <v>327</v>
      </c>
      <c r="F20" s="14">
        <v>327</v>
      </c>
      <c r="G20" s="14">
        <v>1756</v>
      </c>
      <c r="H20" s="14">
        <v>320</v>
      </c>
      <c r="I20" s="14">
        <v>1419</v>
      </c>
      <c r="J20" s="18">
        <f t="shared" si="9"/>
        <v>0.9785932721712538</v>
      </c>
      <c r="K20" s="18">
        <f t="shared" si="10"/>
        <v>0.83485357657225157</v>
      </c>
      <c r="L20" s="14">
        <v>33984</v>
      </c>
      <c r="M20" s="14">
        <v>29887</v>
      </c>
      <c r="N20" s="14">
        <v>3181</v>
      </c>
      <c r="O20" s="18">
        <f t="shared" si="0"/>
        <v>0.97304613935969864</v>
      </c>
      <c r="P20" s="14">
        <v>734255</v>
      </c>
      <c r="Q20" s="14">
        <v>909227</v>
      </c>
      <c r="R20" s="18">
        <f t="shared" si="1"/>
        <v>1.2382986836998047</v>
      </c>
      <c r="S20" s="14">
        <v>2970701</v>
      </c>
      <c r="T20" s="14">
        <v>4033511</v>
      </c>
      <c r="U20" s="18">
        <f t="shared" si="2"/>
        <v>1.3577640428976192</v>
      </c>
      <c r="V20" s="14">
        <v>199465</v>
      </c>
      <c r="W20" s="14">
        <v>209201</v>
      </c>
      <c r="X20" s="18">
        <f t="shared" si="11"/>
        <v>1.0488105682701225</v>
      </c>
      <c r="Y20" s="14">
        <v>184058</v>
      </c>
      <c r="Z20" s="18">
        <f t="shared" si="12"/>
        <v>0.92275837866292332</v>
      </c>
      <c r="AA20" s="14">
        <v>289365</v>
      </c>
      <c r="AB20" s="14">
        <v>393268</v>
      </c>
      <c r="AC20" s="18">
        <f t="shared" si="13"/>
        <v>1.3590724517477926</v>
      </c>
      <c r="AD20" s="14">
        <v>244852</v>
      </c>
      <c r="AE20" s="18">
        <f t="shared" si="14"/>
        <v>0.84617006203238121</v>
      </c>
      <c r="AF20" s="14">
        <v>2236446</v>
      </c>
      <c r="AG20" s="14">
        <v>3124284</v>
      </c>
      <c r="AH20" s="18">
        <f t="shared" si="15"/>
        <v>1.3969861109993267</v>
      </c>
      <c r="AI20" s="14">
        <v>2477178</v>
      </c>
      <c r="AJ20" s="18">
        <f t="shared" si="16"/>
        <v>1.1076404259257768</v>
      </c>
      <c r="AK20" s="14">
        <v>1</v>
      </c>
      <c r="AL20" s="14">
        <v>0</v>
      </c>
      <c r="AM20" s="14">
        <v>1</v>
      </c>
      <c r="AN20" s="14">
        <v>27833</v>
      </c>
      <c r="AO20" s="14">
        <v>1412</v>
      </c>
      <c r="AP20" s="18">
        <f t="shared" si="20"/>
        <v>0.88438974234909884</v>
      </c>
      <c r="AQ20" s="14">
        <v>2007</v>
      </c>
      <c r="AR20" s="14">
        <v>265</v>
      </c>
      <c r="AS20" s="18">
        <f t="shared" si="22"/>
        <v>6.8706906979557281E-2</v>
      </c>
      <c r="AT20" s="14">
        <v>47</v>
      </c>
      <c r="AU20" s="14">
        <v>1504</v>
      </c>
      <c r="AV20" s="18">
        <f t="shared" si="27"/>
        <v>4.6903350671343901E-2</v>
      </c>
      <c r="AW20" s="14">
        <v>29887</v>
      </c>
      <c r="AX20" s="14">
        <f t="shared" si="26"/>
        <v>3181</v>
      </c>
      <c r="AY20" s="14">
        <v>843003</v>
      </c>
      <c r="AZ20" s="14">
        <v>33504</v>
      </c>
      <c r="BA20" s="14">
        <v>9559</v>
      </c>
      <c r="BB20" s="14">
        <v>13707</v>
      </c>
      <c r="BC20" s="14">
        <f t="shared" si="23"/>
        <v>899773</v>
      </c>
      <c r="BD20" s="18">
        <f t="shared" si="24"/>
        <v>0.93690630859116686</v>
      </c>
      <c r="BE20" s="18">
        <f t="shared" si="3"/>
        <v>3.7236058428070193E-2</v>
      </c>
      <c r="BF20" s="18">
        <f t="shared" si="3"/>
        <v>1.0623790667201616E-2</v>
      </c>
      <c r="BG20" s="18">
        <f t="shared" si="3"/>
        <v>1.523384231356131E-2</v>
      </c>
      <c r="BH20" s="14">
        <v>1980245</v>
      </c>
      <c r="BI20" s="14">
        <v>113745</v>
      </c>
      <c r="BJ20" s="14">
        <v>25416</v>
      </c>
      <c r="BK20" s="14">
        <v>55240</v>
      </c>
      <c r="BL20" s="14">
        <f t="shared" si="17"/>
        <v>2174646</v>
      </c>
      <c r="BM20" s="18">
        <f t="shared" si="25"/>
        <v>0.91060568018886756</v>
      </c>
      <c r="BN20" s="18">
        <f t="shared" si="4"/>
        <v>5.2305064824343828E-2</v>
      </c>
      <c r="BO20" s="18">
        <f t="shared" si="4"/>
        <v>1.1687419469651612E-2</v>
      </c>
      <c r="BP20" s="18">
        <f t="shared" si="4"/>
        <v>2.5401835517137043E-2</v>
      </c>
      <c r="BQ20" s="14">
        <v>1</v>
      </c>
      <c r="BR20" s="14">
        <v>1</v>
      </c>
      <c r="BS20" s="14" t="s">
        <v>229</v>
      </c>
      <c r="BT20" s="14">
        <v>1</v>
      </c>
      <c r="BU20" s="14">
        <v>1</v>
      </c>
      <c r="BV20" s="14">
        <v>1</v>
      </c>
      <c r="BW20" s="14">
        <v>1</v>
      </c>
      <c r="BX20" s="14">
        <v>1</v>
      </c>
      <c r="BY20" s="14">
        <v>1</v>
      </c>
      <c r="BZ20" s="14">
        <v>1</v>
      </c>
      <c r="CA20" s="14">
        <v>0</v>
      </c>
      <c r="CB20" s="14">
        <v>1</v>
      </c>
      <c r="CC20" s="14">
        <v>1</v>
      </c>
      <c r="CD20" s="14">
        <v>909227</v>
      </c>
      <c r="CE20" s="18">
        <f t="shared" si="18"/>
        <v>1</v>
      </c>
      <c r="CF20" s="14">
        <v>1</v>
      </c>
      <c r="CG20" s="14">
        <v>1</v>
      </c>
      <c r="CH20" s="14">
        <v>69411</v>
      </c>
      <c r="CI20" s="18">
        <v>0.65799999999999992</v>
      </c>
      <c r="CJ20" s="14">
        <v>37558</v>
      </c>
      <c r="CK20" s="18">
        <f t="shared" si="5"/>
        <v>0.5410957917332988</v>
      </c>
      <c r="CL20" s="19">
        <f t="shared" si="21"/>
        <v>-0.11690420826670112</v>
      </c>
      <c r="CM20" s="14">
        <v>209799</v>
      </c>
      <c r="CN20" s="14">
        <v>176684</v>
      </c>
      <c r="CO20" s="18">
        <f t="shared" si="6"/>
        <v>0.84215844689440844</v>
      </c>
      <c r="CP20" s="17">
        <v>0.91400000000000003</v>
      </c>
      <c r="CQ20" s="19">
        <f t="shared" si="19"/>
        <v>-7.1841553105591593E-2</v>
      </c>
      <c r="CR20" s="14">
        <v>2278027</v>
      </c>
      <c r="CS20" s="14">
        <v>624916</v>
      </c>
      <c r="CT20" s="18">
        <f t="shared" si="7"/>
        <v>0.27432335086458587</v>
      </c>
      <c r="CU20" s="18">
        <v>0.45899999999999996</v>
      </c>
      <c r="CV20" s="19">
        <f t="shared" si="28"/>
        <v>-0.18467664913541409</v>
      </c>
      <c r="CW20" s="14">
        <v>1</v>
      </c>
      <c r="CX20" s="14">
        <v>1</v>
      </c>
      <c r="CY20" s="14">
        <v>1</v>
      </c>
      <c r="CZ20" s="14">
        <v>270</v>
      </c>
      <c r="DA20" s="14">
        <v>0</v>
      </c>
      <c r="DB20" s="14">
        <v>0</v>
      </c>
      <c r="DC20" s="14">
        <v>0</v>
      </c>
      <c r="DD20" s="14">
        <v>0</v>
      </c>
      <c r="DE20" s="14">
        <v>0</v>
      </c>
      <c r="DF20" s="14">
        <v>270</v>
      </c>
      <c r="DG20" s="14">
        <v>1569</v>
      </c>
      <c r="DH20" s="14">
        <v>6</v>
      </c>
      <c r="DI20" s="14">
        <v>109</v>
      </c>
      <c r="DJ20" s="14">
        <v>0</v>
      </c>
      <c r="DK20" s="14">
        <v>0</v>
      </c>
      <c r="DL20" s="14">
        <v>0</v>
      </c>
      <c r="DM20" s="14">
        <v>1684</v>
      </c>
      <c r="DN20" s="14">
        <v>1839</v>
      </c>
      <c r="DO20" s="14">
        <v>6</v>
      </c>
      <c r="DP20" s="14">
        <v>109</v>
      </c>
      <c r="DQ20" s="14">
        <v>0</v>
      </c>
      <c r="DR20" s="14">
        <v>0</v>
      </c>
      <c r="DS20" s="14">
        <v>0</v>
      </c>
      <c r="DT20" s="14">
        <v>51</v>
      </c>
      <c r="DU20" s="14">
        <v>0</v>
      </c>
      <c r="DV20" s="14">
        <v>0</v>
      </c>
      <c r="DW20" s="14">
        <v>86</v>
      </c>
      <c r="DX20" s="14">
        <v>0</v>
      </c>
      <c r="DY20" s="14">
        <v>0</v>
      </c>
      <c r="DZ20" s="14">
        <v>1839</v>
      </c>
      <c r="EA20" s="14">
        <v>6</v>
      </c>
      <c r="EB20" s="14">
        <v>109</v>
      </c>
      <c r="HL20" s="20"/>
      <c r="HN20" s="20"/>
      <c r="HP20" s="20"/>
      <c r="IH20" s="20"/>
      <c r="IJ20" s="20"/>
      <c r="IL20" s="20"/>
      <c r="JG20" s="20"/>
      <c r="JI20" s="20"/>
      <c r="JK20" s="20"/>
    </row>
    <row r="21" spans="1:271" x14ac:dyDescent="0.35">
      <c r="A21" s="14" t="s">
        <v>55</v>
      </c>
      <c r="B21" s="14" t="s">
        <v>51</v>
      </c>
      <c r="C21" s="14">
        <v>2</v>
      </c>
      <c r="D21" s="14" t="s">
        <v>51</v>
      </c>
      <c r="E21" s="14">
        <v>628</v>
      </c>
      <c r="F21" s="14">
        <v>628</v>
      </c>
      <c r="G21" s="14">
        <v>3966</v>
      </c>
      <c r="H21" s="14">
        <v>611</v>
      </c>
      <c r="I21" s="14">
        <v>1937</v>
      </c>
      <c r="J21" s="18">
        <f t="shared" si="9"/>
        <v>0.97292993630573243</v>
      </c>
      <c r="K21" s="18">
        <f t="shared" si="10"/>
        <v>0.55463648236830654</v>
      </c>
      <c r="L21" s="14">
        <v>52913</v>
      </c>
      <c r="M21" s="14">
        <v>48661</v>
      </c>
      <c r="N21" s="14">
        <v>7473</v>
      </c>
      <c r="O21" s="18">
        <f t="shared" si="0"/>
        <v>1.0608735093455295</v>
      </c>
      <c r="P21" s="14">
        <v>1084012</v>
      </c>
      <c r="Q21" s="14">
        <v>1356347</v>
      </c>
      <c r="R21" s="18">
        <f t="shared" si="1"/>
        <v>1.2512287686852175</v>
      </c>
      <c r="S21" s="14">
        <v>4588731</v>
      </c>
      <c r="T21" s="14">
        <v>5741734</v>
      </c>
      <c r="U21" s="18">
        <f t="shared" si="2"/>
        <v>1.2512683789919261</v>
      </c>
      <c r="V21" s="14">
        <v>304734</v>
      </c>
      <c r="W21" s="14">
        <v>343587</v>
      </c>
      <c r="X21" s="18">
        <f t="shared" si="11"/>
        <v>1.1274980802929768</v>
      </c>
      <c r="Y21" s="14">
        <v>302812</v>
      </c>
      <c r="Z21" s="18">
        <f t="shared" si="12"/>
        <v>0.99369286000249402</v>
      </c>
      <c r="AA21" s="14">
        <v>417018</v>
      </c>
      <c r="AB21" s="14">
        <v>558808</v>
      </c>
      <c r="AC21" s="18">
        <f t="shared" si="13"/>
        <v>1.3400093041547367</v>
      </c>
      <c r="AD21" s="14">
        <v>371281</v>
      </c>
      <c r="AE21" s="18">
        <f t="shared" si="14"/>
        <v>0.89032367907380494</v>
      </c>
      <c r="AF21" s="14">
        <v>3504719</v>
      </c>
      <c r="AG21" s="14">
        <v>4385387</v>
      </c>
      <c r="AH21" s="18">
        <f t="shared" si="15"/>
        <v>1.2512806304870661</v>
      </c>
      <c r="AI21" s="14">
        <v>3606343</v>
      </c>
      <c r="AJ21" s="18">
        <f t="shared" si="16"/>
        <v>1.0289963332295684</v>
      </c>
      <c r="AK21" s="14">
        <v>1</v>
      </c>
      <c r="AL21" s="14">
        <v>0</v>
      </c>
      <c r="AM21" s="14">
        <v>1</v>
      </c>
      <c r="AN21" s="14">
        <v>46356</v>
      </c>
      <c r="AO21" s="14">
        <v>3354</v>
      </c>
      <c r="AP21" s="18">
        <f t="shared" si="20"/>
        <v>0.88555955392453767</v>
      </c>
      <c r="AQ21" s="14">
        <v>2072</v>
      </c>
      <c r="AR21" s="14">
        <v>944</v>
      </c>
      <c r="AS21" s="18">
        <f t="shared" si="22"/>
        <v>5.3728578045391384E-2</v>
      </c>
      <c r="AT21" s="14">
        <v>233</v>
      </c>
      <c r="AU21" s="14">
        <v>3175</v>
      </c>
      <c r="AV21" s="18">
        <f t="shared" si="27"/>
        <v>6.0711868030070899E-2</v>
      </c>
      <c r="AW21" s="14">
        <v>48661</v>
      </c>
      <c r="AX21" s="14">
        <f t="shared" si="26"/>
        <v>7473</v>
      </c>
      <c r="AY21" s="14">
        <v>1272091</v>
      </c>
      <c r="AZ21" s="14">
        <v>53373</v>
      </c>
      <c r="BA21" s="14">
        <v>10983</v>
      </c>
      <c r="BB21" s="14">
        <v>28865</v>
      </c>
      <c r="BC21" s="14">
        <f t="shared" si="23"/>
        <v>1365312</v>
      </c>
      <c r="BD21" s="18">
        <f t="shared" si="24"/>
        <v>0.93172183354427418</v>
      </c>
      <c r="BE21" s="18">
        <f t="shared" si="3"/>
        <v>3.9092163549430459E-2</v>
      </c>
      <c r="BF21" s="18">
        <f t="shared" si="3"/>
        <v>8.0443151455491489E-3</v>
      </c>
      <c r="BG21" s="18">
        <f t="shared" si="3"/>
        <v>2.114168776074626E-2</v>
      </c>
      <c r="BH21" s="14">
        <v>2998921</v>
      </c>
      <c r="BI21" s="14">
        <v>148334</v>
      </c>
      <c r="BJ21" s="14">
        <v>24167</v>
      </c>
      <c r="BK21" s="14">
        <v>47195</v>
      </c>
      <c r="BL21" s="14">
        <f t="shared" si="17"/>
        <v>3218617</v>
      </c>
      <c r="BM21" s="18">
        <f t="shared" si="25"/>
        <v>0.93174211159637821</v>
      </c>
      <c r="BN21" s="18">
        <f t="shared" si="4"/>
        <v>4.608625381646838E-2</v>
      </c>
      <c r="BO21" s="18">
        <f t="shared" si="4"/>
        <v>7.5085044290762147E-3</v>
      </c>
      <c r="BP21" s="18">
        <f t="shared" si="4"/>
        <v>1.4663130158077211E-2</v>
      </c>
      <c r="BQ21" s="14">
        <v>1</v>
      </c>
      <c r="BR21" s="14">
        <v>1</v>
      </c>
      <c r="BS21" s="14" t="s">
        <v>230</v>
      </c>
      <c r="BT21" s="14">
        <v>1</v>
      </c>
      <c r="BU21" s="14">
        <v>0</v>
      </c>
      <c r="BV21" s="14">
        <v>1</v>
      </c>
      <c r="BW21" s="14">
        <v>1</v>
      </c>
      <c r="BX21" s="14">
        <v>1</v>
      </c>
      <c r="BY21" s="14">
        <v>1</v>
      </c>
      <c r="BZ21" s="14">
        <v>0</v>
      </c>
      <c r="CA21" s="14">
        <v>0</v>
      </c>
      <c r="CB21" s="14">
        <v>1</v>
      </c>
      <c r="CC21" s="14">
        <v>1</v>
      </c>
      <c r="CD21" s="14">
        <v>1356347</v>
      </c>
      <c r="CE21" s="18">
        <f t="shared" si="18"/>
        <v>1</v>
      </c>
      <c r="CF21" s="14">
        <v>1</v>
      </c>
      <c r="CG21" s="14">
        <v>1</v>
      </c>
      <c r="CH21" s="14">
        <v>106550</v>
      </c>
      <c r="CI21" s="18">
        <v>0.66299999999999992</v>
      </c>
      <c r="CJ21" s="14">
        <v>65422</v>
      </c>
      <c r="CK21" s="18">
        <f t="shared" si="5"/>
        <v>0.61400281557954017</v>
      </c>
      <c r="CL21" s="19">
        <f t="shared" si="21"/>
        <v>-4.899718442045975E-2</v>
      </c>
      <c r="CM21" s="14">
        <v>301644</v>
      </c>
      <c r="CN21" s="14">
        <v>266418</v>
      </c>
      <c r="CO21" s="18">
        <f t="shared" si="6"/>
        <v>0.8832199546485261</v>
      </c>
      <c r="CP21" s="17">
        <v>0.90099999999999991</v>
      </c>
      <c r="CQ21" s="19">
        <f t="shared" si="19"/>
        <v>-1.7780045351473817E-2</v>
      </c>
      <c r="CR21" s="14">
        <v>3562700</v>
      </c>
      <c r="CS21" s="14">
        <v>901509</v>
      </c>
      <c r="CT21" s="18">
        <f t="shared" si="7"/>
        <v>0.25304095208690036</v>
      </c>
      <c r="CU21" s="18">
        <v>0.42299999999999999</v>
      </c>
      <c r="CV21" s="19">
        <f t="shared" si="28"/>
        <v>-0.16995904791309963</v>
      </c>
      <c r="CW21" s="14">
        <v>1</v>
      </c>
      <c r="CX21" s="14">
        <v>0</v>
      </c>
      <c r="CY21" s="14">
        <v>0</v>
      </c>
      <c r="CZ21" s="14">
        <v>2533</v>
      </c>
      <c r="DA21" s="14">
        <v>805</v>
      </c>
      <c r="DB21" s="14">
        <v>10</v>
      </c>
      <c r="DC21" s="14">
        <v>0</v>
      </c>
      <c r="DD21" s="14">
        <v>0</v>
      </c>
      <c r="DE21" s="14">
        <v>0</v>
      </c>
      <c r="DF21" s="14">
        <v>3348</v>
      </c>
      <c r="DG21" s="14">
        <v>122</v>
      </c>
      <c r="DH21" s="14">
        <v>0</v>
      </c>
      <c r="DI21" s="14">
        <v>0</v>
      </c>
      <c r="DJ21" s="14">
        <v>0</v>
      </c>
      <c r="DK21" s="14">
        <v>0</v>
      </c>
      <c r="DL21" s="14">
        <v>0</v>
      </c>
      <c r="DM21" s="14">
        <v>122</v>
      </c>
      <c r="DN21" s="14">
        <v>2655</v>
      </c>
      <c r="DO21" s="14">
        <v>805</v>
      </c>
      <c r="DP21" s="14">
        <v>10</v>
      </c>
      <c r="DQ21" s="14">
        <v>0</v>
      </c>
      <c r="DR21" s="14">
        <v>0</v>
      </c>
      <c r="DS21" s="14">
        <v>0</v>
      </c>
      <c r="DT21" s="14">
        <v>277</v>
      </c>
      <c r="DU21" s="14">
        <v>28</v>
      </c>
      <c r="DV21" s="14">
        <v>133</v>
      </c>
      <c r="DW21" s="14">
        <v>498</v>
      </c>
      <c r="DX21" s="14">
        <v>0</v>
      </c>
      <c r="DY21" s="14">
        <v>0</v>
      </c>
      <c r="DZ21" s="14">
        <v>2655</v>
      </c>
      <c r="EA21" s="14">
        <v>805</v>
      </c>
      <c r="EB21" s="14">
        <v>10</v>
      </c>
      <c r="HL21" s="20"/>
      <c r="HN21" s="20"/>
      <c r="HP21" s="20"/>
      <c r="IH21" s="20"/>
      <c r="IJ21" s="20"/>
      <c r="IK21" s="20"/>
      <c r="IL21" s="20"/>
      <c r="IM21" s="20"/>
      <c r="IO21" s="20"/>
    </row>
    <row r="22" spans="1:271" x14ac:dyDescent="0.35">
      <c r="A22" s="14" t="s">
        <v>78</v>
      </c>
      <c r="B22" s="14" t="s">
        <v>51</v>
      </c>
      <c r="C22" s="14">
        <v>2</v>
      </c>
      <c r="D22" s="14" t="s">
        <v>51</v>
      </c>
      <c r="E22" s="14">
        <v>786</v>
      </c>
      <c r="F22" s="14">
        <v>786</v>
      </c>
      <c r="G22" s="14">
        <v>3626</v>
      </c>
      <c r="H22" s="14">
        <v>781</v>
      </c>
      <c r="I22" s="14">
        <v>1924</v>
      </c>
      <c r="J22" s="18">
        <f t="shared" si="9"/>
        <v>0.99363867684478369</v>
      </c>
      <c r="K22" s="18">
        <f t="shared" si="10"/>
        <v>0.61310063463281961</v>
      </c>
      <c r="L22" s="14">
        <v>53305</v>
      </c>
      <c r="M22" s="14">
        <v>2</v>
      </c>
      <c r="N22" s="14">
        <v>52680</v>
      </c>
      <c r="O22" s="18">
        <f t="shared" si="0"/>
        <v>0.98831254103742616</v>
      </c>
      <c r="P22" s="14">
        <v>1126849</v>
      </c>
      <c r="Q22" s="14">
        <v>1411122</v>
      </c>
      <c r="R22" s="18">
        <f t="shared" si="1"/>
        <v>1.2522724872631559</v>
      </c>
      <c r="S22" s="14">
        <v>4597657</v>
      </c>
      <c r="T22" s="14">
        <v>6174261</v>
      </c>
      <c r="U22" s="18">
        <f t="shared" si="2"/>
        <v>1.3429146628380499</v>
      </c>
      <c r="V22" s="14">
        <v>317070</v>
      </c>
      <c r="W22" s="14">
        <v>340021</v>
      </c>
      <c r="X22" s="18">
        <f t="shared" si="11"/>
        <v>1.0723846469233924</v>
      </c>
      <c r="Y22" s="14">
        <v>327246</v>
      </c>
      <c r="Z22" s="18">
        <f t="shared" si="12"/>
        <v>1.0320938594001325</v>
      </c>
      <c r="AA22" s="14">
        <v>430205</v>
      </c>
      <c r="AB22" s="14">
        <v>589658</v>
      </c>
      <c r="AC22" s="18">
        <f t="shared" si="13"/>
        <v>1.3706442277518858</v>
      </c>
      <c r="AD22" s="14">
        <v>401876</v>
      </c>
      <c r="AE22" s="18">
        <f t="shared" si="14"/>
        <v>0.93414999825664513</v>
      </c>
      <c r="AF22" s="14">
        <v>3470808</v>
      </c>
      <c r="AG22" s="14">
        <v>4763139</v>
      </c>
      <c r="AH22" s="18">
        <f t="shared" si="15"/>
        <v>1.3723429818071182</v>
      </c>
      <c r="AI22" s="14">
        <v>3748698</v>
      </c>
      <c r="AJ22" s="18">
        <f t="shared" si="16"/>
        <v>1.0800649301257805</v>
      </c>
      <c r="AK22" s="14">
        <v>1</v>
      </c>
      <c r="AL22" s="14">
        <v>1</v>
      </c>
      <c r="AM22" s="14">
        <v>1</v>
      </c>
      <c r="AN22" s="14">
        <v>0</v>
      </c>
      <c r="AO22" s="14">
        <v>42583</v>
      </c>
      <c r="AP22" s="18">
        <f t="shared" si="20"/>
        <v>0.80830264606506963</v>
      </c>
      <c r="AQ22" s="14">
        <v>0</v>
      </c>
      <c r="AR22" s="14">
        <v>2947</v>
      </c>
      <c r="AS22" s="18">
        <f t="shared" si="22"/>
        <v>5.5939410045176718E-2</v>
      </c>
      <c r="AT22" s="14">
        <v>2</v>
      </c>
      <c r="AU22" s="14">
        <v>7150</v>
      </c>
      <c r="AV22" s="18">
        <f t="shared" si="27"/>
        <v>0.13575794388975362</v>
      </c>
      <c r="AW22" s="14">
        <v>2</v>
      </c>
      <c r="AX22" s="14">
        <f t="shared" si="26"/>
        <v>52680</v>
      </c>
      <c r="AY22" s="14">
        <v>1378527</v>
      </c>
      <c r="AZ22" s="14">
        <v>31286</v>
      </c>
      <c r="BA22" s="14">
        <v>3954</v>
      </c>
      <c r="BB22" s="14">
        <v>4504</v>
      </c>
      <c r="BC22" s="14">
        <f t="shared" si="23"/>
        <v>1418271</v>
      </c>
      <c r="BD22" s="18">
        <f t="shared" si="24"/>
        <v>0.97197714682172875</v>
      </c>
      <c r="BE22" s="18">
        <f t="shared" si="3"/>
        <v>2.2059253837947754E-2</v>
      </c>
      <c r="BF22" s="18">
        <f t="shared" si="3"/>
        <v>2.7879016069566396E-3</v>
      </c>
      <c r="BG22" s="18">
        <f t="shared" si="3"/>
        <v>3.1756977333668953E-3</v>
      </c>
      <c r="BH22" s="14">
        <v>2678697</v>
      </c>
      <c r="BI22" s="14">
        <v>103839</v>
      </c>
      <c r="BJ22" s="14">
        <v>24563</v>
      </c>
      <c r="BK22" s="14">
        <v>19584</v>
      </c>
      <c r="BL22" s="14">
        <f t="shared" si="17"/>
        <v>2826683</v>
      </c>
      <c r="BM22" s="18">
        <f t="shared" si="25"/>
        <v>0.94764676477694876</v>
      </c>
      <c r="BN22" s="18">
        <f t="shared" si="4"/>
        <v>3.6735283015463707E-2</v>
      </c>
      <c r="BO22" s="18">
        <f t="shared" si="4"/>
        <v>8.6896903543835658E-3</v>
      </c>
      <c r="BP22" s="18">
        <f t="shared" si="4"/>
        <v>6.9282618532039144E-3</v>
      </c>
      <c r="BQ22" s="14">
        <v>1</v>
      </c>
      <c r="BR22" s="14">
        <v>1</v>
      </c>
      <c r="BS22" s="14" t="s">
        <v>210</v>
      </c>
      <c r="BT22" s="14">
        <v>1</v>
      </c>
      <c r="BU22" s="14">
        <v>1</v>
      </c>
      <c r="BV22" s="14">
        <v>1</v>
      </c>
      <c r="BW22" s="14">
        <v>1</v>
      </c>
      <c r="BX22" s="14">
        <v>1</v>
      </c>
      <c r="BY22" s="14">
        <v>1</v>
      </c>
      <c r="BZ22" s="14">
        <v>1</v>
      </c>
      <c r="CA22" s="14">
        <v>1</v>
      </c>
      <c r="CB22" s="14">
        <v>1</v>
      </c>
      <c r="CC22" s="14">
        <v>1</v>
      </c>
      <c r="CD22" s="14">
        <v>1411122</v>
      </c>
      <c r="CE22" s="18">
        <f t="shared" si="18"/>
        <v>1</v>
      </c>
      <c r="CF22" s="14">
        <v>1</v>
      </c>
      <c r="CG22" s="14">
        <v>1</v>
      </c>
      <c r="CH22" s="14">
        <v>112584</v>
      </c>
      <c r="CI22" s="18">
        <v>0.68200000000000005</v>
      </c>
      <c r="CJ22" s="14">
        <v>76460</v>
      </c>
      <c r="CK22" s="18">
        <f t="shared" si="5"/>
        <v>0.67913735521921414</v>
      </c>
      <c r="CL22" s="19">
        <f t="shared" si="21"/>
        <v>-2.8626447807859057E-3</v>
      </c>
      <c r="CM22" s="14">
        <v>311969</v>
      </c>
      <c r="CN22" s="14">
        <v>310163</v>
      </c>
      <c r="CO22" s="18">
        <f t="shared" si="6"/>
        <v>0.99421096326878633</v>
      </c>
      <c r="CP22" s="17">
        <v>0.91700000000000004</v>
      </c>
      <c r="CQ22" s="19">
        <f t="shared" si="19"/>
        <v>7.7210963268786292E-2</v>
      </c>
      <c r="CR22" s="14">
        <v>3531346</v>
      </c>
      <c r="CS22" s="14">
        <v>760918</v>
      </c>
      <c r="CT22" s="18">
        <f t="shared" si="7"/>
        <v>0.21547534566139936</v>
      </c>
      <c r="CU22" s="18">
        <v>0.36299999999999999</v>
      </c>
      <c r="CV22" s="19">
        <f t="shared" si="28"/>
        <v>-0.14752465433860062</v>
      </c>
      <c r="CW22" s="14">
        <v>1</v>
      </c>
      <c r="CX22" s="14">
        <v>1</v>
      </c>
      <c r="CY22" s="14">
        <v>1</v>
      </c>
      <c r="CZ22" s="14">
        <v>70</v>
      </c>
      <c r="DA22" s="14">
        <v>265</v>
      </c>
      <c r="DB22" s="14">
        <v>70</v>
      </c>
      <c r="DC22" s="14">
        <v>0</v>
      </c>
      <c r="DD22" s="14">
        <v>0</v>
      </c>
      <c r="DE22" s="14">
        <v>0</v>
      </c>
      <c r="DF22" s="14">
        <v>405</v>
      </c>
      <c r="DG22" s="14">
        <v>1707</v>
      </c>
      <c r="DH22" s="14">
        <v>1078</v>
      </c>
      <c r="DI22" s="14">
        <v>18</v>
      </c>
      <c r="DJ22" s="14">
        <v>0</v>
      </c>
      <c r="DK22" s="14">
        <v>0</v>
      </c>
      <c r="DL22" s="14">
        <v>0</v>
      </c>
      <c r="DM22" s="14">
        <v>2803</v>
      </c>
      <c r="DN22" s="14">
        <v>1777</v>
      </c>
      <c r="DO22" s="14">
        <v>1343</v>
      </c>
      <c r="DP22" s="14">
        <v>88</v>
      </c>
      <c r="DQ22" s="14">
        <v>0</v>
      </c>
      <c r="DR22" s="14">
        <v>0</v>
      </c>
      <c r="DS22" s="14">
        <v>0</v>
      </c>
      <c r="DT22" s="14">
        <v>0</v>
      </c>
      <c r="DU22" s="14">
        <v>0</v>
      </c>
      <c r="DV22" s="14">
        <v>0</v>
      </c>
      <c r="DW22" s="14">
        <v>0</v>
      </c>
      <c r="DX22" s="14">
        <v>454</v>
      </c>
      <c r="DY22" s="14">
        <v>0</v>
      </c>
      <c r="DZ22" s="14">
        <v>1777</v>
      </c>
      <c r="EA22" s="14">
        <v>1343</v>
      </c>
      <c r="EB22" s="14">
        <v>88</v>
      </c>
      <c r="HL22" s="20"/>
      <c r="HN22" s="20"/>
      <c r="HP22" s="20"/>
      <c r="IH22" s="20"/>
      <c r="IJ22" s="20"/>
      <c r="IL22" s="20"/>
    </row>
    <row r="23" spans="1:271" x14ac:dyDescent="0.35">
      <c r="A23" s="14" t="s">
        <v>61</v>
      </c>
      <c r="B23" s="14" t="s">
        <v>51</v>
      </c>
      <c r="C23" s="14">
        <v>2</v>
      </c>
      <c r="D23" s="14" t="s">
        <v>51</v>
      </c>
      <c r="E23" s="14">
        <v>352</v>
      </c>
      <c r="F23" s="14">
        <v>352</v>
      </c>
      <c r="G23" s="14">
        <v>500</v>
      </c>
      <c r="H23" s="14">
        <v>332</v>
      </c>
      <c r="I23" s="14">
        <v>370</v>
      </c>
      <c r="J23" s="18">
        <f t="shared" si="9"/>
        <v>0.94318181818181823</v>
      </c>
      <c r="K23" s="18">
        <f t="shared" si="10"/>
        <v>0.823943661971831</v>
      </c>
      <c r="L23" s="14">
        <v>11601</v>
      </c>
      <c r="M23" s="14">
        <v>3706</v>
      </c>
      <c r="N23" s="14">
        <v>7934</v>
      </c>
      <c r="O23" s="18">
        <f t="shared" si="0"/>
        <v>1.0033617791569693</v>
      </c>
      <c r="P23" s="14">
        <v>263998</v>
      </c>
      <c r="Q23" s="14">
        <v>311583</v>
      </c>
      <c r="R23" s="18">
        <f t="shared" si="1"/>
        <v>1.1802475776331638</v>
      </c>
      <c r="S23" s="14">
        <v>1405074</v>
      </c>
      <c r="T23" s="14">
        <v>1658478</v>
      </c>
      <c r="U23" s="18">
        <f t="shared" si="2"/>
        <v>1.1803492200410797</v>
      </c>
      <c r="V23" s="14">
        <v>69898</v>
      </c>
      <c r="W23" s="14">
        <v>75207</v>
      </c>
      <c r="X23" s="18">
        <f t="shared" si="11"/>
        <v>1.0759535322899081</v>
      </c>
      <c r="Y23" s="14">
        <v>68427</v>
      </c>
      <c r="Z23" s="18">
        <f t="shared" si="12"/>
        <v>0.97895504878537298</v>
      </c>
      <c r="AA23" s="14">
        <v>104559</v>
      </c>
      <c r="AB23" s="14">
        <v>130314</v>
      </c>
      <c r="AC23" s="18">
        <f t="shared" si="13"/>
        <v>1.2463202593750897</v>
      </c>
      <c r="AD23" s="14">
        <v>118712</v>
      </c>
      <c r="AE23" s="18">
        <f t="shared" si="14"/>
        <v>1.1353589839229525</v>
      </c>
      <c r="AF23" s="14">
        <v>1141076</v>
      </c>
      <c r="AG23" s="14">
        <v>1367304</v>
      </c>
      <c r="AH23" s="18">
        <f t="shared" si="15"/>
        <v>1.1982584858501975</v>
      </c>
      <c r="AI23" s="14">
        <v>1224134</v>
      </c>
      <c r="AJ23" s="18">
        <f t="shared" si="16"/>
        <v>1.0727891919556629</v>
      </c>
      <c r="AK23" s="14">
        <v>1</v>
      </c>
      <c r="AL23" s="14">
        <v>0</v>
      </c>
      <c r="AM23" s="14">
        <v>0</v>
      </c>
      <c r="AN23" s="14">
        <v>3638</v>
      </c>
      <c r="AO23" s="14">
        <v>7482</v>
      </c>
      <c r="AP23" s="18">
        <f t="shared" si="20"/>
        <v>0.9553264604810997</v>
      </c>
      <c r="AQ23" s="14">
        <v>41</v>
      </c>
      <c r="AR23" s="14">
        <v>108</v>
      </c>
      <c r="AS23" s="18">
        <f t="shared" si="22"/>
        <v>1.2800687285223367E-2</v>
      </c>
      <c r="AT23" s="14">
        <v>27</v>
      </c>
      <c r="AU23" s="14">
        <v>344</v>
      </c>
      <c r="AV23" s="18">
        <f t="shared" si="27"/>
        <v>3.1872852233676974E-2</v>
      </c>
      <c r="AW23" s="14">
        <v>3706</v>
      </c>
      <c r="AX23" s="14">
        <f t="shared" si="26"/>
        <v>7934</v>
      </c>
      <c r="AY23" s="14">
        <v>364750</v>
      </c>
      <c r="AZ23" s="14">
        <v>29193</v>
      </c>
      <c r="BA23" s="14">
        <v>3266</v>
      </c>
      <c r="BB23" s="14">
        <v>3080</v>
      </c>
      <c r="BC23" s="14">
        <f t="shared" si="23"/>
        <v>400289</v>
      </c>
      <c r="BD23" s="18">
        <f t="shared" si="24"/>
        <v>0.91121664597328433</v>
      </c>
      <c r="BE23" s="18">
        <f t="shared" si="3"/>
        <v>7.2929808213565706E-2</v>
      </c>
      <c r="BF23" s="18">
        <f t="shared" si="3"/>
        <v>8.1591050466038283E-3</v>
      </c>
      <c r="BG23" s="18">
        <f t="shared" si="3"/>
        <v>7.6944407665461706E-3</v>
      </c>
      <c r="BH23" s="14">
        <v>366190</v>
      </c>
      <c r="BI23" s="14">
        <v>33513</v>
      </c>
      <c r="BJ23" s="14">
        <v>3852</v>
      </c>
      <c r="BK23" s="14">
        <v>10146</v>
      </c>
      <c r="BL23" s="14">
        <f t="shared" si="17"/>
        <v>413701</v>
      </c>
      <c r="BM23" s="18">
        <f t="shared" si="25"/>
        <v>0.88515618768144144</v>
      </c>
      <c r="BN23" s="18">
        <f t="shared" si="4"/>
        <v>8.1007780981916896E-2</v>
      </c>
      <c r="BO23" s="18">
        <f t="shared" si="4"/>
        <v>9.311072489551632E-3</v>
      </c>
      <c r="BP23" s="18">
        <f t="shared" si="4"/>
        <v>2.4524958847090047E-2</v>
      </c>
      <c r="BQ23" s="14">
        <v>0</v>
      </c>
      <c r="BR23" s="14">
        <v>0</v>
      </c>
      <c r="BS23" s="14" t="s">
        <v>51</v>
      </c>
      <c r="BT23" s="14">
        <v>1</v>
      </c>
      <c r="BU23" s="14">
        <v>1</v>
      </c>
      <c r="BV23" s="14">
        <v>1</v>
      </c>
      <c r="BW23" s="14">
        <v>1</v>
      </c>
      <c r="BX23" s="14">
        <v>1</v>
      </c>
      <c r="BY23" s="14">
        <v>1</v>
      </c>
      <c r="BZ23" s="14">
        <v>1</v>
      </c>
      <c r="CA23" s="14">
        <v>1</v>
      </c>
      <c r="CB23" s="14">
        <v>1</v>
      </c>
      <c r="CC23" s="14">
        <v>1</v>
      </c>
      <c r="CD23" s="14">
        <v>311583</v>
      </c>
      <c r="CE23" s="18">
        <f t="shared" si="18"/>
        <v>1</v>
      </c>
      <c r="CF23" s="14">
        <v>1</v>
      </c>
      <c r="CG23" s="14">
        <v>1</v>
      </c>
      <c r="CH23" s="14">
        <v>24113</v>
      </c>
      <c r="CI23" s="18">
        <v>0.68700000000000006</v>
      </c>
      <c r="CJ23" s="14">
        <v>18876</v>
      </c>
      <c r="CK23" s="18">
        <f t="shared" si="5"/>
        <v>0.78281424957491808</v>
      </c>
      <c r="CL23" s="19">
        <f t="shared" si="21"/>
        <v>9.581424957491802E-2</v>
      </c>
      <c r="CM23" s="14">
        <v>76357</v>
      </c>
      <c r="CN23" s="14">
        <v>70933</v>
      </c>
      <c r="CO23" s="18">
        <f t="shared" si="6"/>
        <v>0.92896525531385465</v>
      </c>
      <c r="CP23" s="17">
        <v>0.93799999999999994</v>
      </c>
      <c r="CQ23" s="19">
        <f t="shared" si="19"/>
        <v>-9.0347446861452907E-3</v>
      </c>
      <c r="CR23" s="14">
        <v>1157930</v>
      </c>
      <c r="CS23" s="14">
        <v>359648</v>
      </c>
      <c r="CT23" s="18">
        <f t="shared" si="7"/>
        <v>0.31059563186030242</v>
      </c>
      <c r="CU23" s="18">
        <v>0.54799999999999993</v>
      </c>
      <c r="CV23" s="19">
        <f t="shared" si="28"/>
        <v>-0.23740436813969751</v>
      </c>
      <c r="CW23" s="14">
        <v>1</v>
      </c>
      <c r="CX23" s="14">
        <v>1</v>
      </c>
      <c r="CY23" s="14">
        <v>1</v>
      </c>
      <c r="CZ23" s="14">
        <v>0</v>
      </c>
      <c r="DA23" s="14">
        <v>35</v>
      </c>
      <c r="DB23" s="14">
        <v>0</v>
      </c>
      <c r="DC23" s="14">
        <v>0</v>
      </c>
      <c r="DD23" s="14">
        <v>0</v>
      </c>
      <c r="DE23" s="14">
        <v>0</v>
      </c>
      <c r="DF23" s="14">
        <v>35</v>
      </c>
      <c r="DG23" s="14">
        <v>455</v>
      </c>
      <c r="DH23" s="14">
        <v>55</v>
      </c>
      <c r="DI23" s="14">
        <v>38</v>
      </c>
      <c r="DJ23" s="14">
        <v>4</v>
      </c>
      <c r="DK23" s="14">
        <v>0</v>
      </c>
      <c r="DL23" s="14">
        <v>0</v>
      </c>
      <c r="DM23" s="14">
        <v>552</v>
      </c>
      <c r="DN23" s="14">
        <v>455</v>
      </c>
      <c r="DO23" s="14">
        <v>90</v>
      </c>
      <c r="DP23" s="14">
        <v>38</v>
      </c>
      <c r="DQ23" s="14">
        <v>4</v>
      </c>
      <c r="DR23" s="14">
        <v>0</v>
      </c>
      <c r="DS23" s="14">
        <v>0</v>
      </c>
      <c r="DT23" s="14">
        <v>2</v>
      </c>
      <c r="DU23" s="14">
        <v>0</v>
      </c>
      <c r="DV23" s="14">
        <v>0</v>
      </c>
      <c r="DW23" s="14">
        <v>8</v>
      </c>
      <c r="DX23" s="14">
        <v>0</v>
      </c>
      <c r="DY23" s="14">
        <v>0</v>
      </c>
      <c r="DZ23" s="14">
        <v>459</v>
      </c>
      <c r="EA23" s="14">
        <v>90</v>
      </c>
      <c r="EB23" s="14">
        <v>38</v>
      </c>
      <c r="HL23" s="20"/>
      <c r="HN23" s="20"/>
      <c r="HP23" s="20"/>
      <c r="IH23" s="20"/>
      <c r="IJ23" s="20"/>
      <c r="IL23" s="20"/>
    </row>
    <row r="24" spans="1:271" x14ac:dyDescent="0.35">
      <c r="A24" s="14" t="s">
        <v>145</v>
      </c>
      <c r="B24" s="14" t="s">
        <v>51</v>
      </c>
      <c r="C24" s="14">
        <v>2</v>
      </c>
      <c r="D24" s="14" t="s">
        <v>51</v>
      </c>
      <c r="E24" s="14">
        <v>635</v>
      </c>
      <c r="F24" s="14">
        <v>635</v>
      </c>
      <c r="G24" s="14">
        <v>2805</v>
      </c>
      <c r="H24" s="14">
        <v>622</v>
      </c>
      <c r="I24" s="14">
        <v>2314</v>
      </c>
      <c r="J24" s="18">
        <f t="shared" si="9"/>
        <v>0.97952755905511812</v>
      </c>
      <c r="K24" s="18">
        <f t="shared" si="10"/>
        <v>0.85348837209302331</v>
      </c>
      <c r="L24" s="14">
        <v>65797</v>
      </c>
      <c r="M24" s="14">
        <v>59272</v>
      </c>
      <c r="N24" s="14">
        <v>20134</v>
      </c>
      <c r="O24" s="18">
        <f t="shared" si="0"/>
        <v>1.2068331382889796</v>
      </c>
      <c r="P24" s="14">
        <v>1452516</v>
      </c>
      <c r="Q24" s="14">
        <v>1571331</v>
      </c>
      <c r="R24" s="18">
        <f t="shared" si="1"/>
        <v>1.0817994431730873</v>
      </c>
      <c r="S24" s="14">
        <v>6263025</v>
      </c>
      <c r="T24" s="14">
        <v>6312120</v>
      </c>
      <c r="U24" s="18">
        <f t="shared" si="2"/>
        <v>1.0078388638078244</v>
      </c>
      <c r="V24" s="14">
        <v>402054</v>
      </c>
      <c r="W24" s="14">
        <v>477469</v>
      </c>
      <c r="X24" s="18">
        <f t="shared" si="11"/>
        <v>1.1875743059390031</v>
      </c>
      <c r="Y24" s="14">
        <v>398211</v>
      </c>
      <c r="Z24" s="18">
        <f t="shared" si="12"/>
        <v>0.99044158247399605</v>
      </c>
      <c r="AA24" s="14">
        <v>562999</v>
      </c>
      <c r="AB24" s="14">
        <v>582421</v>
      </c>
      <c r="AC24" s="18">
        <f t="shared" si="13"/>
        <v>1.0344973969758384</v>
      </c>
      <c r="AD24" s="14">
        <v>498523</v>
      </c>
      <c r="AE24" s="18">
        <f t="shared" si="14"/>
        <v>0.88547759409874616</v>
      </c>
      <c r="AF24" s="14">
        <v>4810509</v>
      </c>
      <c r="AG24" s="14">
        <v>4741235</v>
      </c>
      <c r="AH24" s="18">
        <f t="shared" si="15"/>
        <v>0.98559944488202811</v>
      </c>
      <c r="AI24" s="14">
        <v>4165110</v>
      </c>
      <c r="AJ24" s="18">
        <f t="shared" si="16"/>
        <v>0.86583561115881913</v>
      </c>
      <c r="AK24" s="14">
        <v>1</v>
      </c>
      <c r="AL24" s="14">
        <v>0</v>
      </c>
      <c r="AM24" s="14">
        <v>1</v>
      </c>
      <c r="AN24" s="14">
        <v>50790</v>
      </c>
      <c r="AO24" s="14">
        <v>15366</v>
      </c>
      <c r="AP24" s="18">
        <f t="shared" si="20"/>
        <v>0.83315701979749135</v>
      </c>
      <c r="AQ24" s="14">
        <v>4179</v>
      </c>
      <c r="AR24" s="14">
        <v>1108</v>
      </c>
      <c r="AS24" s="18">
        <f t="shared" si="22"/>
        <v>6.6583547428341147E-2</v>
      </c>
      <c r="AT24" s="14">
        <v>4303</v>
      </c>
      <c r="AU24" s="14">
        <v>3658</v>
      </c>
      <c r="AV24" s="18">
        <f t="shared" si="27"/>
        <v>0.10025943277416755</v>
      </c>
      <c r="AW24" s="14">
        <v>59272</v>
      </c>
      <c r="AX24" s="14">
        <f t="shared" si="26"/>
        <v>20132</v>
      </c>
      <c r="AY24" s="14">
        <v>2309443</v>
      </c>
      <c r="AZ24" s="14">
        <v>40850</v>
      </c>
      <c r="BA24" s="14">
        <v>5624</v>
      </c>
      <c r="BB24" s="14">
        <v>44982</v>
      </c>
      <c r="BC24" s="14">
        <f t="shared" si="23"/>
        <v>2400899</v>
      </c>
      <c r="BD24" s="18">
        <f t="shared" si="24"/>
        <v>0.96190760211070936</v>
      </c>
      <c r="BE24" s="18">
        <f t="shared" si="3"/>
        <v>1.7014460000191595E-2</v>
      </c>
      <c r="BF24" s="18">
        <f t="shared" si="3"/>
        <v>2.3424558883984709E-3</v>
      </c>
      <c r="BG24" s="18">
        <f t="shared" si="3"/>
        <v>1.8735482000700569E-2</v>
      </c>
      <c r="BH24" s="14">
        <v>5919404</v>
      </c>
      <c r="BI24" s="14">
        <v>112292</v>
      </c>
      <c r="BJ24" s="14">
        <v>10567</v>
      </c>
      <c r="BK24" s="14">
        <v>53688</v>
      </c>
      <c r="BL24" s="14">
        <f t="shared" si="17"/>
        <v>6095951</v>
      </c>
      <c r="BM24" s="18">
        <f t="shared" si="25"/>
        <v>0.97103864515971339</v>
      </c>
      <c r="BN24" s="18">
        <f t="shared" si="4"/>
        <v>1.8420751741606848E-2</v>
      </c>
      <c r="BO24" s="18">
        <f t="shared" si="4"/>
        <v>1.7334456920667506E-3</v>
      </c>
      <c r="BP24" s="18">
        <f t="shared" si="4"/>
        <v>8.8071574066130118E-3</v>
      </c>
      <c r="BQ24" s="14">
        <v>1</v>
      </c>
      <c r="BR24" s="14">
        <v>1</v>
      </c>
      <c r="BS24" s="14" t="s">
        <v>219</v>
      </c>
      <c r="BT24" s="14">
        <v>1</v>
      </c>
      <c r="BU24" s="14">
        <v>1</v>
      </c>
      <c r="BV24" s="14">
        <v>1</v>
      </c>
      <c r="BW24" s="14">
        <v>1</v>
      </c>
      <c r="BX24" s="14">
        <v>1</v>
      </c>
      <c r="BY24" s="14">
        <v>1</v>
      </c>
      <c r="BZ24" s="14">
        <v>1</v>
      </c>
      <c r="CA24" s="14">
        <v>1</v>
      </c>
      <c r="CB24" s="14">
        <v>1</v>
      </c>
      <c r="CC24" s="14">
        <v>1</v>
      </c>
      <c r="CD24" s="14">
        <v>1509843</v>
      </c>
      <c r="CE24" s="18">
        <f t="shared" si="18"/>
        <v>0.96086884303816322</v>
      </c>
      <c r="CF24" s="14">
        <v>1</v>
      </c>
      <c r="CG24" s="14">
        <v>0</v>
      </c>
      <c r="CH24" s="14">
        <v>141093</v>
      </c>
      <c r="CI24" s="18">
        <v>0.72799999999999998</v>
      </c>
      <c r="CJ24" s="14">
        <v>90098</v>
      </c>
      <c r="CK24" s="18">
        <f t="shared" si="5"/>
        <v>0.63857172219741587</v>
      </c>
      <c r="CL24" s="19">
        <f t="shared" si="21"/>
        <v>-8.9428277802584111E-2</v>
      </c>
      <c r="CM24" s="14">
        <v>408209</v>
      </c>
      <c r="CN24" s="14">
        <v>363320</v>
      </c>
      <c r="CO24" s="18">
        <f t="shared" si="6"/>
        <v>0.89003427165986049</v>
      </c>
      <c r="CP24" s="17">
        <v>0.89700000000000002</v>
      </c>
      <c r="CQ24" s="19">
        <f t="shared" si="19"/>
        <v>-6.965728340139532E-3</v>
      </c>
      <c r="CR24" s="14">
        <v>4891983</v>
      </c>
      <c r="CS24" s="14">
        <v>1465796</v>
      </c>
      <c r="CT24" s="18">
        <f t="shared" si="7"/>
        <v>0.29963227590938074</v>
      </c>
      <c r="CU24" s="18">
        <v>0.55600000000000005</v>
      </c>
      <c r="CV24" s="19">
        <f t="shared" si="28"/>
        <v>-0.25636772409061931</v>
      </c>
      <c r="CW24" s="14">
        <v>1</v>
      </c>
      <c r="CX24" s="14">
        <v>1</v>
      </c>
      <c r="CY24" s="14">
        <v>1</v>
      </c>
      <c r="CZ24" s="14">
        <v>1218</v>
      </c>
      <c r="DA24" s="14">
        <v>1159</v>
      </c>
      <c r="DB24" s="14">
        <v>59</v>
      </c>
      <c r="DC24" s="14">
        <v>13</v>
      </c>
      <c r="DD24" s="14">
        <v>13</v>
      </c>
      <c r="DE24" s="14">
        <v>0</v>
      </c>
      <c r="DF24" s="14">
        <v>2462</v>
      </c>
      <c r="DG24" s="14">
        <v>3425</v>
      </c>
      <c r="DH24" s="14">
        <v>4049</v>
      </c>
      <c r="DI24" s="14">
        <v>624</v>
      </c>
      <c r="DJ24" s="14">
        <v>78</v>
      </c>
      <c r="DK24" s="14">
        <v>58</v>
      </c>
      <c r="DL24" s="14">
        <v>20</v>
      </c>
      <c r="DM24" s="14">
        <v>8254</v>
      </c>
      <c r="DN24" s="14">
        <v>4643</v>
      </c>
      <c r="DO24" s="14">
        <v>5208</v>
      </c>
      <c r="DP24" s="14">
        <v>683</v>
      </c>
      <c r="DQ24" s="14">
        <v>91</v>
      </c>
      <c r="DR24" s="14">
        <v>71</v>
      </c>
      <c r="DS24" s="14">
        <v>20</v>
      </c>
      <c r="DT24" s="14">
        <v>20</v>
      </c>
      <c r="DU24" s="14">
        <v>20</v>
      </c>
      <c r="DV24" s="14">
        <v>0</v>
      </c>
      <c r="DW24" s="14">
        <v>20</v>
      </c>
      <c r="DX24" s="14">
        <v>14</v>
      </c>
      <c r="DY24" s="14">
        <v>6</v>
      </c>
      <c r="DZ24" s="14">
        <v>4734</v>
      </c>
      <c r="EA24" s="14">
        <v>5279</v>
      </c>
      <c r="EB24" s="14">
        <v>703</v>
      </c>
      <c r="HL24" s="20"/>
      <c r="HN24" s="20"/>
      <c r="HP24" s="20"/>
      <c r="IH24" s="20"/>
      <c r="IJ24" s="20"/>
      <c r="IL24" s="20"/>
    </row>
    <row r="25" spans="1:271" x14ac:dyDescent="0.35">
      <c r="A25" s="14" t="s">
        <v>60</v>
      </c>
      <c r="B25" s="14" t="s">
        <v>51</v>
      </c>
      <c r="C25" s="14">
        <v>2</v>
      </c>
      <c r="D25" s="14" t="s">
        <v>51</v>
      </c>
      <c r="E25" s="14">
        <v>773</v>
      </c>
      <c r="F25" s="14">
        <v>773</v>
      </c>
      <c r="G25" s="14">
        <v>4415</v>
      </c>
      <c r="H25" s="14">
        <v>760</v>
      </c>
      <c r="I25" s="14">
        <v>2531</v>
      </c>
      <c r="J25" s="18">
        <f t="shared" si="9"/>
        <v>0.98318240620957309</v>
      </c>
      <c r="K25" s="18">
        <f t="shared" si="10"/>
        <v>0.63434849653045489</v>
      </c>
      <c r="L25" s="14">
        <v>68184</v>
      </c>
      <c r="M25" s="14">
        <v>66813</v>
      </c>
      <c r="N25" s="14">
        <v>16292</v>
      </c>
      <c r="O25" s="18">
        <f t="shared" si="0"/>
        <v>1.2188343306347531</v>
      </c>
      <c r="P25" s="14">
        <v>1455289</v>
      </c>
      <c r="Q25" s="14">
        <v>1876227</v>
      </c>
      <c r="R25" s="18">
        <f t="shared" si="1"/>
        <v>1.289247015541243</v>
      </c>
      <c r="S25" s="14">
        <v>7135308</v>
      </c>
      <c r="T25" s="14">
        <v>10204768</v>
      </c>
      <c r="U25" s="18">
        <f t="shared" si="2"/>
        <v>1.4301790476318612</v>
      </c>
      <c r="V25" s="14">
        <v>397343</v>
      </c>
      <c r="W25" s="14">
        <v>528000</v>
      </c>
      <c r="X25" s="18">
        <f t="shared" si="11"/>
        <v>1.3288267315644167</v>
      </c>
      <c r="Y25" s="14">
        <v>423362</v>
      </c>
      <c r="Z25" s="18">
        <f t="shared" si="12"/>
        <v>1.0654824672889669</v>
      </c>
      <c r="AA25" s="14">
        <v>561276</v>
      </c>
      <c r="AB25" s="14">
        <v>720312</v>
      </c>
      <c r="AC25" s="18">
        <f t="shared" si="13"/>
        <v>1.2833472302396682</v>
      </c>
      <c r="AD25" s="14">
        <v>561376</v>
      </c>
      <c r="AE25" s="18">
        <f t="shared" si="14"/>
        <v>1.0001781654658315</v>
      </c>
      <c r="AF25" s="14">
        <v>5680019</v>
      </c>
      <c r="AG25" s="14">
        <v>8328541</v>
      </c>
      <c r="AH25" s="18">
        <f t="shared" si="15"/>
        <v>1.4662875247424347</v>
      </c>
      <c r="AI25" s="14">
        <v>7830015</v>
      </c>
      <c r="AJ25" s="18">
        <f t="shared" si="16"/>
        <v>1.378519156361977</v>
      </c>
      <c r="AK25" s="14">
        <v>1</v>
      </c>
      <c r="AL25" s="14">
        <v>1</v>
      </c>
      <c r="AM25" s="14">
        <v>1</v>
      </c>
      <c r="AN25" s="14">
        <v>4893</v>
      </c>
      <c r="AO25" s="14">
        <v>72049</v>
      </c>
      <c r="AP25" s="18">
        <f t="shared" si="20"/>
        <v>0.92584080380241862</v>
      </c>
      <c r="AQ25" s="14">
        <v>215</v>
      </c>
      <c r="AR25" s="14">
        <v>1137</v>
      </c>
      <c r="AS25" s="18">
        <f t="shared" si="22"/>
        <v>1.6268575897960411E-2</v>
      </c>
      <c r="AT25" s="14">
        <v>643</v>
      </c>
      <c r="AU25" s="14">
        <v>4168</v>
      </c>
      <c r="AV25" s="18">
        <f t="shared" si="27"/>
        <v>5.7890620299620964E-2</v>
      </c>
      <c r="AW25" s="14">
        <v>5751</v>
      </c>
      <c r="AX25" s="14">
        <f t="shared" si="26"/>
        <v>77354</v>
      </c>
      <c r="AY25" s="14">
        <v>2595672</v>
      </c>
      <c r="AZ25" s="14">
        <v>86562</v>
      </c>
      <c r="BA25" s="14">
        <v>15133</v>
      </c>
      <c r="BB25" s="14">
        <v>8875</v>
      </c>
      <c r="BC25" s="14">
        <f t="shared" si="23"/>
        <v>2706242</v>
      </c>
      <c r="BD25" s="18">
        <f t="shared" si="24"/>
        <v>0.95914260439384214</v>
      </c>
      <c r="BE25" s="18">
        <f t="shared" si="3"/>
        <v>3.1986052984175103E-2</v>
      </c>
      <c r="BF25" s="18">
        <f t="shared" si="3"/>
        <v>5.5918872000360643E-3</v>
      </c>
      <c r="BG25" s="18">
        <f t="shared" si="3"/>
        <v>3.2794554219467437E-3</v>
      </c>
      <c r="BH25" s="14">
        <v>7569414</v>
      </c>
      <c r="BI25" s="14">
        <v>561982</v>
      </c>
      <c r="BJ25" s="14">
        <v>68184</v>
      </c>
      <c r="BK25" s="14">
        <v>96688</v>
      </c>
      <c r="BL25" s="14">
        <f t="shared" si="17"/>
        <v>8296268</v>
      </c>
      <c r="BM25" s="18">
        <f t="shared" si="25"/>
        <v>0.91238783510850907</v>
      </c>
      <c r="BN25" s="18">
        <f t="shared" si="4"/>
        <v>6.7739132824542317E-2</v>
      </c>
      <c r="BO25" s="18">
        <f t="shared" si="4"/>
        <v>8.2186351742735402E-3</v>
      </c>
      <c r="BP25" s="18">
        <f t="shared" si="4"/>
        <v>1.1654396892675115E-2</v>
      </c>
      <c r="BQ25" s="14">
        <v>1</v>
      </c>
      <c r="BR25" s="14">
        <v>1</v>
      </c>
      <c r="BS25" s="14" t="s">
        <v>208</v>
      </c>
      <c r="BT25" s="14">
        <v>1</v>
      </c>
      <c r="BU25" s="14">
        <v>1</v>
      </c>
      <c r="BV25" s="14">
        <v>1</v>
      </c>
      <c r="BW25" s="14">
        <v>1</v>
      </c>
      <c r="BX25" s="14">
        <v>1</v>
      </c>
      <c r="BY25" s="14">
        <v>1</v>
      </c>
      <c r="BZ25" s="14">
        <v>1</v>
      </c>
      <c r="CA25" s="14">
        <v>1</v>
      </c>
      <c r="CB25" s="14">
        <v>1</v>
      </c>
      <c r="CC25" s="14">
        <v>1</v>
      </c>
      <c r="CD25" s="14">
        <v>1876226</v>
      </c>
      <c r="CE25" s="18">
        <f t="shared" si="18"/>
        <v>0.99999946701545173</v>
      </c>
      <c r="CF25" s="14">
        <v>1</v>
      </c>
      <c r="CG25" s="14">
        <v>1</v>
      </c>
      <c r="CH25" s="14">
        <v>140010</v>
      </c>
      <c r="CI25" s="18">
        <v>0.82499999999999996</v>
      </c>
      <c r="CJ25" s="14">
        <v>112358</v>
      </c>
      <c r="CK25" s="18">
        <f t="shared" si="5"/>
        <v>0.80249982144132559</v>
      </c>
      <c r="CL25" s="19">
        <f t="shared" si="21"/>
        <v>-2.2500178558674366E-2</v>
      </c>
      <c r="CM25" s="14">
        <v>408556</v>
      </c>
      <c r="CN25" s="14">
        <v>398165</v>
      </c>
      <c r="CO25" s="18">
        <f t="shared" si="6"/>
        <v>0.97456652209244266</v>
      </c>
      <c r="CP25" s="17">
        <v>0.93400000000000005</v>
      </c>
      <c r="CQ25" s="19">
        <f t="shared" si="19"/>
        <v>4.0566522092442603E-2</v>
      </c>
      <c r="CR25" s="14">
        <v>5780452</v>
      </c>
      <c r="CS25" s="14">
        <v>2388571</v>
      </c>
      <c r="CT25" s="18">
        <f t="shared" si="7"/>
        <v>0.41321526413505377</v>
      </c>
      <c r="CU25" s="18">
        <v>0.59200000000000008</v>
      </c>
      <c r="CV25" s="19">
        <f t="shared" si="28"/>
        <v>-0.17878473586494631</v>
      </c>
      <c r="CW25" s="14">
        <v>1</v>
      </c>
      <c r="CX25" s="14">
        <v>1</v>
      </c>
      <c r="CY25" s="14">
        <v>1</v>
      </c>
      <c r="CZ25" s="14">
        <v>2649</v>
      </c>
      <c r="DA25" s="14">
        <v>779</v>
      </c>
      <c r="DB25" s="14">
        <v>355</v>
      </c>
      <c r="DC25" s="14">
        <v>0</v>
      </c>
      <c r="DD25" s="14">
        <v>0</v>
      </c>
      <c r="DE25" s="14">
        <v>0</v>
      </c>
      <c r="DF25" s="14">
        <v>3783</v>
      </c>
      <c r="DG25" s="14">
        <v>0</v>
      </c>
      <c r="DH25" s="14">
        <v>0</v>
      </c>
      <c r="DI25" s="14">
        <v>0</v>
      </c>
      <c r="DJ25" s="14">
        <v>0</v>
      </c>
      <c r="DK25" s="14">
        <v>0</v>
      </c>
      <c r="DL25" s="14">
        <v>0</v>
      </c>
      <c r="DM25" s="14">
        <v>0</v>
      </c>
      <c r="DN25" s="14">
        <v>2649</v>
      </c>
      <c r="DO25" s="14">
        <v>779</v>
      </c>
      <c r="DP25" s="14">
        <v>355</v>
      </c>
      <c r="DQ25" s="14">
        <v>0</v>
      </c>
      <c r="DR25" s="14">
        <v>0</v>
      </c>
      <c r="DS25" s="14">
        <v>0</v>
      </c>
      <c r="DT25" s="14">
        <v>241</v>
      </c>
      <c r="DU25" s="14">
        <v>887</v>
      </c>
      <c r="DV25" s="14">
        <v>15</v>
      </c>
      <c r="DW25" s="14">
        <v>0</v>
      </c>
      <c r="DX25" s="14">
        <v>0</v>
      </c>
      <c r="DY25" s="14">
        <v>0</v>
      </c>
      <c r="DZ25" s="14">
        <v>2649</v>
      </c>
      <c r="EA25" s="14">
        <v>779</v>
      </c>
      <c r="EB25" s="14">
        <v>355</v>
      </c>
      <c r="HL25" s="20"/>
      <c r="HN25" s="20"/>
      <c r="HP25" s="20"/>
      <c r="IH25" s="20"/>
      <c r="IJ25" s="20"/>
      <c r="IL25" s="20"/>
    </row>
    <row r="26" spans="1:271" x14ac:dyDescent="0.35">
      <c r="A26" s="14" t="s">
        <v>69</v>
      </c>
      <c r="B26" s="14" t="s">
        <v>51</v>
      </c>
      <c r="C26" s="14">
        <v>2</v>
      </c>
      <c r="D26" s="14" t="s">
        <v>51</v>
      </c>
      <c r="E26" s="14">
        <v>1203</v>
      </c>
      <c r="F26" s="14">
        <v>1203</v>
      </c>
      <c r="G26" s="14">
        <v>5371</v>
      </c>
      <c r="H26" s="14">
        <v>1167</v>
      </c>
      <c r="I26" s="14">
        <v>4202</v>
      </c>
      <c r="J26" s="18">
        <f t="shared" si="9"/>
        <v>0.97007481296758102</v>
      </c>
      <c r="K26" s="18">
        <f t="shared" si="10"/>
        <v>0.81670216002433826</v>
      </c>
      <c r="L26" s="14">
        <v>99525</v>
      </c>
      <c r="M26" s="14">
        <v>97170</v>
      </c>
      <c r="N26" s="14">
        <v>5683</v>
      </c>
      <c r="O26" s="18">
        <f t="shared" si="0"/>
        <v>1.0334388344637027</v>
      </c>
      <c r="P26" s="14">
        <v>2241002</v>
      </c>
      <c r="Q26" s="14">
        <v>2397889</v>
      </c>
      <c r="R26" s="18">
        <f t="shared" si="1"/>
        <v>1.0700075234203272</v>
      </c>
      <c r="S26" s="14">
        <v>10140645</v>
      </c>
      <c r="T26" s="14">
        <v>12452509</v>
      </c>
      <c r="U26" s="18">
        <f t="shared" si="2"/>
        <v>1.2279799756327137</v>
      </c>
      <c r="V26" s="14">
        <v>606711</v>
      </c>
      <c r="W26" s="14">
        <v>590737</v>
      </c>
      <c r="X26" s="18">
        <f t="shared" si="11"/>
        <v>0.97367115480022615</v>
      </c>
      <c r="Y26" s="14">
        <v>570969</v>
      </c>
      <c r="Z26" s="18">
        <f t="shared" si="12"/>
        <v>0.94108892042504588</v>
      </c>
      <c r="AA26" s="14">
        <v>875621</v>
      </c>
      <c r="AB26" s="14">
        <v>983973</v>
      </c>
      <c r="AC26" s="18">
        <f t="shared" si="13"/>
        <v>1.1237430349432003</v>
      </c>
      <c r="AD26" s="14">
        <v>740153</v>
      </c>
      <c r="AE26" s="18">
        <f t="shared" si="14"/>
        <v>0.84528922901574999</v>
      </c>
      <c r="AF26" s="14">
        <v>7899643</v>
      </c>
      <c r="AG26" s="14">
        <v>10598744</v>
      </c>
      <c r="AH26" s="18">
        <f t="shared" si="15"/>
        <v>1.341673794625909</v>
      </c>
      <c r="AI26" s="14">
        <v>8355512</v>
      </c>
      <c r="AJ26" s="18">
        <f t="shared" si="16"/>
        <v>1.0577075445054922</v>
      </c>
      <c r="AK26" s="14">
        <v>1</v>
      </c>
      <c r="AL26" s="14">
        <v>1</v>
      </c>
      <c r="AM26" s="14">
        <v>1</v>
      </c>
      <c r="AN26" s="14">
        <v>96402</v>
      </c>
      <c r="AO26" s="14">
        <v>31</v>
      </c>
      <c r="AP26" s="18">
        <f t="shared" si="20"/>
        <v>0.99228260086640663</v>
      </c>
      <c r="AQ26" s="14">
        <v>368</v>
      </c>
      <c r="AR26" s="14">
        <v>10</v>
      </c>
      <c r="AS26" s="18">
        <f t="shared" si="22"/>
        <v>3.8895691633310352E-3</v>
      </c>
      <c r="AT26" s="14">
        <v>347</v>
      </c>
      <c r="AU26" s="14">
        <v>25</v>
      </c>
      <c r="AV26" s="18">
        <f t="shared" si="27"/>
        <v>3.8278299702622885E-3</v>
      </c>
      <c r="AW26" s="14">
        <v>97117</v>
      </c>
      <c r="AX26" s="14">
        <f t="shared" si="26"/>
        <v>66</v>
      </c>
      <c r="AY26" s="14">
        <v>2828814</v>
      </c>
      <c r="AZ26" s="14">
        <v>170487</v>
      </c>
      <c r="BA26" s="14">
        <v>13739</v>
      </c>
      <c r="BB26" s="14">
        <v>13410</v>
      </c>
      <c r="BC26" s="14">
        <f t="shared" si="23"/>
        <v>3026450</v>
      </c>
      <c r="BD26" s="18">
        <f t="shared" si="24"/>
        <v>0.93469708734656121</v>
      </c>
      <c r="BE26" s="18">
        <f t="shared" si="3"/>
        <v>5.6332336565943594E-2</v>
      </c>
      <c r="BF26" s="18">
        <f t="shared" si="3"/>
        <v>4.5396421550000822E-3</v>
      </c>
      <c r="BG26" s="18">
        <f t="shared" si="3"/>
        <v>4.4309339324951676E-3</v>
      </c>
      <c r="BH26" s="14">
        <v>7222796</v>
      </c>
      <c r="BI26" s="14">
        <v>425133</v>
      </c>
      <c r="BJ26" s="14">
        <v>55239</v>
      </c>
      <c r="BK26" s="14">
        <v>97010</v>
      </c>
      <c r="BL26" s="14">
        <f t="shared" si="17"/>
        <v>7800178</v>
      </c>
      <c r="BM26" s="18">
        <f t="shared" si="25"/>
        <v>0.92597835587854538</v>
      </c>
      <c r="BN26" s="18">
        <f t="shared" si="4"/>
        <v>5.4502986983117563E-2</v>
      </c>
      <c r="BO26" s="18">
        <f t="shared" si="4"/>
        <v>7.0817614674947163E-3</v>
      </c>
      <c r="BP26" s="18">
        <f t="shared" si="4"/>
        <v>1.2436895670842383E-2</v>
      </c>
      <c r="BQ26" s="14">
        <v>1</v>
      </c>
      <c r="BR26" s="14">
        <v>1</v>
      </c>
      <c r="BS26" s="14" t="s">
        <v>215</v>
      </c>
      <c r="BT26" s="14">
        <v>1</v>
      </c>
      <c r="BU26" s="14">
        <v>1</v>
      </c>
      <c r="BV26" s="14">
        <v>1</v>
      </c>
      <c r="BW26" s="14">
        <v>1</v>
      </c>
      <c r="BX26" s="14">
        <v>1</v>
      </c>
      <c r="BY26" s="14">
        <v>1</v>
      </c>
      <c r="BZ26" s="14">
        <v>1</v>
      </c>
      <c r="CA26" s="14">
        <v>1</v>
      </c>
      <c r="CB26" s="14">
        <v>1</v>
      </c>
      <c r="CC26" s="14">
        <v>1</v>
      </c>
      <c r="CD26" s="14">
        <v>2397889</v>
      </c>
      <c r="CE26" s="18">
        <f t="shared" si="18"/>
        <v>1</v>
      </c>
      <c r="CF26" s="14">
        <v>1</v>
      </c>
      <c r="CG26" s="14">
        <v>1</v>
      </c>
      <c r="CH26" s="14">
        <v>212896</v>
      </c>
      <c r="CI26" s="18">
        <v>0.73599999999999999</v>
      </c>
      <c r="CJ26" s="14">
        <v>142115</v>
      </c>
      <c r="CK26" s="18">
        <f t="shared" si="5"/>
        <v>0.66753250413347365</v>
      </c>
      <c r="CL26" s="19">
        <f t="shared" si="21"/>
        <v>-6.846749586652634E-2</v>
      </c>
      <c r="CM26" s="14">
        <v>635885</v>
      </c>
      <c r="CN26" s="14">
        <v>584166</v>
      </c>
      <c r="CO26" s="18">
        <f t="shared" si="6"/>
        <v>0.91866611101063866</v>
      </c>
      <c r="CP26" s="17">
        <v>0.94499999999999995</v>
      </c>
      <c r="CQ26" s="19">
        <f t="shared" si="19"/>
        <v>-2.6333888989361287E-2</v>
      </c>
      <c r="CR26" s="14">
        <v>8031116</v>
      </c>
      <c r="CS26" s="14">
        <v>2367295</v>
      </c>
      <c r="CT26" s="18">
        <f t="shared" si="7"/>
        <v>0.29476538503490674</v>
      </c>
      <c r="CU26" s="18">
        <v>0.46799999999999997</v>
      </c>
      <c r="CV26" s="19">
        <f t="shared" si="28"/>
        <v>-0.17323461496509324</v>
      </c>
      <c r="CW26" s="14">
        <v>1</v>
      </c>
      <c r="CX26" s="14">
        <v>0</v>
      </c>
      <c r="CY26" s="14">
        <v>1</v>
      </c>
      <c r="CZ26" s="14">
        <v>3117</v>
      </c>
      <c r="DA26" s="14">
        <v>810</v>
      </c>
      <c r="DB26" s="14">
        <v>2</v>
      </c>
      <c r="DC26" s="14">
        <v>0</v>
      </c>
      <c r="DD26" s="14">
        <v>0</v>
      </c>
      <c r="DE26" s="14">
        <v>0</v>
      </c>
      <c r="DF26" s="14">
        <v>3929</v>
      </c>
      <c r="DG26" s="14">
        <v>0</v>
      </c>
      <c r="DH26" s="14">
        <v>0</v>
      </c>
      <c r="DI26" s="14">
        <v>0</v>
      </c>
      <c r="DJ26" s="14">
        <v>2651</v>
      </c>
      <c r="DK26" s="14">
        <v>29</v>
      </c>
      <c r="DL26" s="14">
        <v>1</v>
      </c>
      <c r="DM26" s="14">
        <v>2681</v>
      </c>
      <c r="DN26" s="14">
        <v>3117</v>
      </c>
      <c r="DO26" s="14">
        <v>810</v>
      </c>
      <c r="DP26" s="14">
        <v>2</v>
      </c>
      <c r="DQ26" s="14">
        <v>2651</v>
      </c>
      <c r="DR26" s="14">
        <v>29</v>
      </c>
      <c r="DS26" s="14">
        <v>1</v>
      </c>
      <c r="DT26" s="14">
        <v>0</v>
      </c>
      <c r="DU26" s="14">
        <v>0</v>
      </c>
      <c r="DV26" s="14">
        <v>0</v>
      </c>
      <c r="DW26" s="14">
        <v>21</v>
      </c>
      <c r="DX26" s="14">
        <v>468</v>
      </c>
      <c r="DY26" s="14">
        <v>15</v>
      </c>
      <c r="DZ26" s="14">
        <v>5768</v>
      </c>
      <c r="EA26" s="14">
        <v>839</v>
      </c>
      <c r="EB26" s="14">
        <v>3</v>
      </c>
      <c r="HL26" s="20"/>
      <c r="HN26" s="20"/>
      <c r="HP26" s="20"/>
      <c r="IH26" s="20"/>
      <c r="IJ26" s="20"/>
      <c r="IL26" s="20"/>
      <c r="JG26" s="20"/>
      <c r="JI26" s="20"/>
      <c r="JK26" s="20"/>
    </row>
    <row r="27" spans="1:271" x14ac:dyDescent="0.35">
      <c r="A27" s="14" t="s">
        <v>122</v>
      </c>
      <c r="B27" s="14" t="s">
        <v>51</v>
      </c>
      <c r="C27" s="14">
        <v>2</v>
      </c>
      <c r="D27" s="14" t="s">
        <v>51</v>
      </c>
      <c r="E27" s="14">
        <v>740</v>
      </c>
      <c r="F27" s="14">
        <v>740</v>
      </c>
      <c r="G27" s="14">
        <v>1836</v>
      </c>
      <c r="H27" s="14">
        <v>725</v>
      </c>
      <c r="I27" s="14">
        <v>1448</v>
      </c>
      <c r="J27" s="18">
        <f t="shared" si="9"/>
        <v>0.97972972972972971</v>
      </c>
      <c r="K27" s="18">
        <f t="shared" si="10"/>
        <v>0.84355590062111796</v>
      </c>
      <c r="L27" s="14">
        <v>62110</v>
      </c>
      <c r="M27" s="14">
        <v>59106</v>
      </c>
      <c r="N27" s="14">
        <v>3780</v>
      </c>
      <c r="O27" s="18">
        <f t="shared" si="0"/>
        <v>1.0124939623249074</v>
      </c>
      <c r="P27" s="14">
        <v>1374925</v>
      </c>
      <c r="Q27" s="14">
        <v>1547037</v>
      </c>
      <c r="R27" s="18">
        <f t="shared" si="1"/>
        <v>1.1251791915922686</v>
      </c>
      <c r="S27" s="14">
        <v>5793848</v>
      </c>
      <c r="T27" s="14">
        <v>7852839</v>
      </c>
      <c r="U27" s="18">
        <f t="shared" si="2"/>
        <v>1.3553753912770925</v>
      </c>
      <c r="V27" s="14">
        <v>375326</v>
      </c>
      <c r="W27" s="14">
        <v>387538</v>
      </c>
      <c r="X27" s="18">
        <f t="shared" si="11"/>
        <v>1.0325370477931186</v>
      </c>
      <c r="Y27" s="14">
        <v>356621</v>
      </c>
      <c r="Z27" s="18">
        <f t="shared" si="12"/>
        <v>0.95016332468307552</v>
      </c>
      <c r="AA27" s="14">
        <v>536738</v>
      </c>
      <c r="AB27" s="14">
        <v>631307</v>
      </c>
      <c r="AC27" s="18">
        <f t="shared" si="13"/>
        <v>1.1761921086265552</v>
      </c>
      <c r="AD27" s="14">
        <v>461799</v>
      </c>
      <c r="AE27" s="18">
        <f t="shared" si="14"/>
        <v>0.86038066989853523</v>
      </c>
      <c r="AF27" s="14">
        <v>4418923</v>
      </c>
      <c r="AG27" s="14">
        <v>6305809</v>
      </c>
      <c r="AH27" s="18">
        <f t="shared" si="15"/>
        <v>1.4270013304146734</v>
      </c>
      <c r="AI27" s="14">
        <v>5436996</v>
      </c>
      <c r="AJ27" s="18">
        <f t="shared" si="16"/>
        <v>1.2303893957871634</v>
      </c>
      <c r="AK27" s="14">
        <v>0</v>
      </c>
      <c r="AL27" s="14">
        <v>0</v>
      </c>
      <c r="AM27" s="14">
        <v>1</v>
      </c>
      <c r="AN27" s="14">
        <v>57577</v>
      </c>
      <c r="AO27" s="14">
        <v>2180</v>
      </c>
      <c r="AP27" s="18">
        <f t="shared" si="20"/>
        <v>0.95024329739528668</v>
      </c>
      <c r="AQ27" s="14">
        <v>837</v>
      </c>
      <c r="AR27" s="14">
        <v>208</v>
      </c>
      <c r="AS27" s="18">
        <f t="shared" si="22"/>
        <v>1.6617371115987659E-2</v>
      </c>
      <c r="AT27" s="14">
        <v>692</v>
      </c>
      <c r="AU27" s="14">
        <v>1392</v>
      </c>
      <c r="AV27" s="18">
        <f t="shared" si="27"/>
        <v>3.313933148872563E-2</v>
      </c>
      <c r="AW27" s="14">
        <v>59106</v>
      </c>
      <c r="AX27" s="14">
        <f t="shared" si="26"/>
        <v>3780</v>
      </c>
      <c r="AY27" s="14">
        <v>1981942</v>
      </c>
      <c r="AZ27" s="14">
        <v>67561</v>
      </c>
      <c r="BA27" s="14">
        <v>6305</v>
      </c>
      <c r="BB27" s="14">
        <v>6449</v>
      </c>
      <c r="BC27" s="14">
        <f t="shared" si="23"/>
        <v>2062257</v>
      </c>
      <c r="BD27" s="18">
        <f t="shared" si="24"/>
        <v>0.96105480548738587</v>
      </c>
      <c r="BE27" s="18">
        <f t="shared" si="3"/>
        <v>3.2760708291934518E-2</v>
      </c>
      <c r="BF27" s="18">
        <f t="shared" si="3"/>
        <v>3.0573299060204428E-3</v>
      </c>
      <c r="BG27" s="18">
        <f t="shared" si="3"/>
        <v>3.1271563146591332E-3</v>
      </c>
      <c r="BH27" s="14">
        <v>5468091</v>
      </c>
      <c r="BI27" s="14">
        <v>304010</v>
      </c>
      <c r="BJ27" s="14">
        <v>51774</v>
      </c>
      <c r="BK27" s="14">
        <v>86198</v>
      </c>
      <c r="BL27" s="14">
        <f t="shared" si="17"/>
        <v>5910073</v>
      </c>
      <c r="BM27" s="18">
        <f t="shared" si="25"/>
        <v>0.92521547534184434</v>
      </c>
      <c r="BN27" s="18">
        <f t="shared" si="4"/>
        <v>5.1439296942694279E-2</v>
      </c>
      <c r="BO27" s="18">
        <f t="shared" si="4"/>
        <v>8.7602978846454179E-3</v>
      </c>
      <c r="BP27" s="18">
        <f t="shared" si="4"/>
        <v>1.4584929830815965E-2</v>
      </c>
      <c r="BQ27" s="14">
        <v>1</v>
      </c>
      <c r="BR27" s="14">
        <v>1</v>
      </c>
      <c r="BS27" s="14" t="s">
        <v>212</v>
      </c>
      <c r="BT27" s="14">
        <v>1</v>
      </c>
      <c r="BU27" s="14">
        <v>1</v>
      </c>
      <c r="BV27" s="14">
        <v>1</v>
      </c>
      <c r="BW27" s="14">
        <v>1</v>
      </c>
      <c r="BX27" s="14">
        <v>1</v>
      </c>
      <c r="BY27" s="14">
        <v>1</v>
      </c>
      <c r="BZ27" s="14">
        <v>1</v>
      </c>
      <c r="CA27" s="14">
        <v>0</v>
      </c>
      <c r="CB27" s="14">
        <v>1</v>
      </c>
      <c r="CC27" s="14">
        <v>1</v>
      </c>
      <c r="CD27" s="14">
        <v>1545191</v>
      </c>
      <c r="CE27" s="18">
        <f t="shared" si="18"/>
        <v>0.99880675122831586</v>
      </c>
      <c r="CF27" s="14">
        <v>1</v>
      </c>
      <c r="CG27" s="14">
        <v>1</v>
      </c>
      <c r="CH27" s="14">
        <v>131705</v>
      </c>
      <c r="CI27" s="18">
        <v>0.72</v>
      </c>
      <c r="CJ27" s="14">
        <v>89302</v>
      </c>
      <c r="CK27" s="18">
        <f t="shared" si="5"/>
        <v>0.67804563228427162</v>
      </c>
      <c r="CL27" s="19">
        <f t="shared" si="21"/>
        <v>-4.1954367715728358E-2</v>
      </c>
      <c r="CM27" s="14">
        <v>388432</v>
      </c>
      <c r="CN27" s="14">
        <v>344625</v>
      </c>
      <c r="CO27" s="18">
        <f t="shared" si="6"/>
        <v>0.88722092927462204</v>
      </c>
      <c r="CP27" s="17">
        <v>0.89</v>
      </c>
      <c r="CQ27" s="19">
        <f t="shared" si="19"/>
        <v>-2.7790707253779745E-3</v>
      </c>
      <c r="CR27" s="14">
        <v>4494094</v>
      </c>
      <c r="CS27" s="14">
        <v>1678202</v>
      </c>
      <c r="CT27" s="18">
        <f t="shared" si="7"/>
        <v>0.3734238758690851</v>
      </c>
      <c r="CU27" s="18">
        <v>0.495</v>
      </c>
      <c r="CV27" s="19">
        <f t="shared" si="28"/>
        <v>-0.1215761241309149</v>
      </c>
      <c r="CW27" s="14">
        <v>1</v>
      </c>
      <c r="CX27" s="14">
        <v>1</v>
      </c>
      <c r="CY27" s="14">
        <v>1</v>
      </c>
      <c r="CZ27" s="14">
        <v>18</v>
      </c>
      <c r="DA27" s="14">
        <v>0</v>
      </c>
      <c r="DB27" s="14">
        <v>3</v>
      </c>
      <c r="DC27" s="14">
        <v>0</v>
      </c>
      <c r="DD27" s="14">
        <v>0</v>
      </c>
      <c r="DE27" s="14">
        <v>0</v>
      </c>
      <c r="DF27" s="14">
        <v>21</v>
      </c>
      <c r="DG27" s="14">
        <v>1602</v>
      </c>
      <c r="DH27" s="14">
        <v>227</v>
      </c>
      <c r="DI27" s="14">
        <v>988</v>
      </c>
      <c r="DJ27" s="14">
        <v>0</v>
      </c>
      <c r="DK27" s="14">
        <v>16</v>
      </c>
      <c r="DL27" s="14">
        <v>52</v>
      </c>
      <c r="DM27" s="14">
        <v>2885</v>
      </c>
      <c r="DN27" s="14">
        <v>1620</v>
      </c>
      <c r="DO27" s="14">
        <v>227</v>
      </c>
      <c r="DP27" s="14">
        <v>991</v>
      </c>
      <c r="DQ27" s="14">
        <v>0</v>
      </c>
      <c r="DR27" s="14">
        <v>16</v>
      </c>
      <c r="DS27" s="14">
        <v>52</v>
      </c>
      <c r="DT27" s="14">
        <v>10</v>
      </c>
      <c r="DU27" s="14">
        <v>0</v>
      </c>
      <c r="DV27" s="14">
        <v>0</v>
      </c>
      <c r="DW27" s="14">
        <v>113</v>
      </c>
      <c r="DX27" s="14">
        <v>0</v>
      </c>
      <c r="DY27" s="14">
        <v>5</v>
      </c>
      <c r="DZ27" s="14">
        <v>1620</v>
      </c>
      <c r="EA27" s="14">
        <v>243</v>
      </c>
      <c r="EB27" s="14">
        <v>1043</v>
      </c>
      <c r="HL27" s="20"/>
      <c r="HN27" s="20"/>
      <c r="HP27" s="20"/>
      <c r="IH27" s="20"/>
      <c r="IJ27" s="20"/>
      <c r="IL27" s="20"/>
      <c r="JG27" s="20"/>
      <c r="JI27" s="20"/>
      <c r="JK27" s="20"/>
    </row>
    <row r="28" spans="1:271" x14ac:dyDescent="0.35">
      <c r="A28" s="14" t="s">
        <v>130</v>
      </c>
      <c r="B28" s="14" t="s">
        <v>51</v>
      </c>
      <c r="C28" s="14">
        <v>2</v>
      </c>
      <c r="D28" s="14" t="s">
        <v>51</v>
      </c>
      <c r="E28" s="14">
        <v>505</v>
      </c>
      <c r="F28" s="14">
        <v>505</v>
      </c>
      <c r="G28" s="14">
        <v>2714</v>
      </c>
      <c r="H28" s="14">
        <v>425</v>
      </c>
      <c r="I28" s="14">
        <v>1074</v>
      </c>
      <c r="J28" s="18">
        <f t="shared" si="9"/>
        <v>0.84158415841584155</v>
      </c>
      <c r="K28" s="18">
        <f t="shared" si="10"/>
        <v>0.46567256912084498</v>
      </c>
      <c r="L28" s="14">
        <v>33473</v>
      </c>
      <c r="M28" s="14">
        <v>0</v>
      </c>
      <c r="N28" s="14">
        <v>32567</v>
      </c>
      <c r="O28" s="18">
        <f t="shared" si="0"/>
        <v>0.97293340901622205</v>
      </c>
      <c r="P28" s="14">
        <v>716601</v>
      </c>
      <c r="Q28" s="14">
        <v>911050</v>
      </c>
      <c r="R28" s="18">
        <f t="shared" si="1"/>
        <v>1.2713490491919492</v>
      </c>
      <c r="S28" s="14">
        <v>2943123</v>
      </c>
      <c r="T28" s="14">
        <v>4185239</v>
      </c>
      <c r="U28" s="18">
        <f t="shared" si="2"/>
        <v>1.422040125404205</v>
      </c>
      <c r="V28" s="14">
        <v>197961</v>
      </c>
      <c r="W28" s="14">
        <v>212958</v>
      </c>
      <c r="X28" s="18">
        <f t="shared" si="11"/>
        <v>1.0757573461439374</v>
      </c>
      <c r="Y28" s="14">
        <v>205172</v>
      </c>
      <c r="Z28" s="18">
        <f t="shared" si="12"/>
        <v>1.0364263668096241</v>
      </c>
      <c r="AA28" s="14">
        <v>281442</v>
      </c>
      <c r="AB28" s="14">
        <v>391185</v>
      </c>
      <c r="AC28" s="18">
        <f t="shared" si="13"/>
        <v>1.3899311403415269</v>
      </c>
      <c r="AD28" s="14">
        <v>199248</v>
      </c>
      <c r="AE28" s="18">
        <f t="shared" si="14"/>
        <v>0.70795403671093871</v>
      </c>
      <c r="AF28" s="14">
        <v>2226522</v>
      </c>
      <c r="AG28" s="14">
        <v>3274190</v>
      </c>
      <c r="AH28" s="18">
        <f t="shared" si="15"/>
        <v>1.4705401518601657</v>
      </c>
      <c r="AI28" s="14">
        <v>2337811</v>
      </c>
      <c r="AJ28" s="18">
        <f t="shared" si="16"/>
        <v>1.0499833372407728</v>
      </c>
      <c r="AK28" s="14">
        <v>1</v>
      </c>
      <c r="AL28" s="14">
        <v>1</v>
      </c>
      <c r="AM28" s="14">
        <v>0</v>
      </c>
      <c r="AN28" s="14">
        <v>0</v>
      </c>
      <c r="AO28" s="14">
        <v>26760</v>
      </c>
      <c r="AP28" s="18">
        <f t="shared" si="20"/>
        <v>0.82169066846808114</v>
      </c>
      <c r="AQ28" s="14">
        <v>0</v>
      </c>
      <c r="AR28" s="14">
        <v>2179</v>
      </c>
      <c r="AS28" s="18">
        <f t="shared" si="22"/>
        <v>6.6908219977277611E-2</v>
      </c>
      <c r="AT28" s="14">
        <v>0</v>
      </c>
      <c r="AU28" s="14">
        <v>3628</v>
      </c>
      <c r="AV28" s="18">
        <f t="shared" si="27"/>
        <v>0.11140111155464121</v>
      </c>
      <c r="AW28" s="14">
        <v>0</v>
      </c>
      <c r="AX28" s="14">
        <f t="shared" si="26"/>
        <v>32567</v>
      </c>
      <c r="AY28" s="14">
        <v>709284</v>
      </c>
      <c r="AZ28" s="14">
        <v>42772</v>
      </c>
      <c r="BA28" s="14">
        <v>6581</v>
      </c>
      <c r="BB28" s="14">
        <v>5832</v>
      </c>
      <c r="BC28" s="14">
        <f t="shared" si="23"/>
        <v>764469</v>
      </c>
      <c r="BD28" s="18">
        <f t="shared" si="24"/>
        <v>0.92781263857658058</v>
      </c>
      <c r="BE28" s="18">
        <f t="shared" si="3"/>
        <v>5.5949946956645721E-2</v>
      </c>
      <c r="BF28" s="18">
        <f t="shared" si="3"/>
        <v>8.6085897531489181E-3</v>
      </c>
      <c r="BG28" s="18">
        <f t="shared" si="3"/>
        <v>7.6288247136247515E-3</v>
      </c>
      <c r="BH28" s="14">
        <v>1310329</v>
      </c>
      <c r="BI28" s="14">
        <v>76498</v>
      </c>
      <c r="BJ28" s="14">
        <v>14617</v>
      </c>
      <c r="BK28" s="14">
        <v>33391</v>
      </c>
      <c r="BL28" s="14">
        <f t="shared" si="17"/>
        <v>1434835</v>
      </c>
      <c r="BM28" s="18">
        <f t="shared" si="25"/>
        <v>0.91322625946537406</v>
      </c>
      <c r="BN28" s="18">
        <f t="shared" si="4"/>
        <v>5.3314841079287863E-2</v>
      </c>
      <c r="BO28" s="18">
        <f t="shared" si="4"/>
        <v>1.0187234072210394E-2</v>
      </c>
      <c r="BP28" s="18">
        <f t="shared" si="4"/>
        <v>2.3271665383127676E-2</v>
      </c>
      <c r="BQ28" s="14">
        <v>1</v>
      </c>
      <c r="BR28" s="14">
        <v>0</v>
      </c>
      <c r="BS28" s="14" t="s">
        <v>51</v>
      </c>
      <c r="BT28" s="14">
        <v>1</v>
      </c>
      <c r="BU28" s="14">
        <v>1</v>
      </c>
      <c r="BV28" s="14">
        <v>1</v>
      </c>
      <c r="BW28" s="14">
        <v>1</v>
      </c>
      <c r="BX28" s="14">
        <v>1</v>
      </c>
      <c r="BY28" s="14">
        <v>1</v>
      </c>
      <c r="BZ28" s="14">
        <v>1</v>
      </c>
      <c r="CA28" s="14">
        <v>1</v>
      </c>
      <c r="CB28" s="14">
        <v>1</v>
      </c>
      <c r="CC28" s="14">
        <v>1</v>
      </c>
      <c r="CD28" s="14">
        <v>911050</v>
      </c>
      <c r="CE28" s="18">
        <f t="shared" si="18"/>
        <v>1</v>
      </c>
      <c r="CF28" s="14">
        <v>1</v>
      </c>
      <c r="CG28" s="14">
        <v>1</v>
      </c>
      <c r="CH28" s="14">
        <v>69837</v>
      </c>
      <c r="CI28" s="18">
        <v>0.64400000000000002</v>
      </c>
      <c r="CJ28" s="14">
        <v>51023</v>
      </c>
      <c r="CK28" s="18">
        <f t="shared" si="5"/>
        <v>0.73060125721322511</v>
      </c>
      <c r="CL28" s="19">
        <f t="shared" si="21"/>
        <v>8.6601257213225091E-2</v>
      </c>
      <c r="CM28" s="14">
        <v>206760</v>
      </c>
      <c r="CN28" s="14">
        <v>208232</v>
      </c>
      <c r="CO28" s="18">
        <f t="shared" si="6"/>
        <v>1.0071193654478623</v>
      </c>
      <c r="CP28" s="17">
        <v>0.93299999999999994</v>
      </c>
      <c r="CQ28" s="19">
        <f t="shared" si="19"/>
        <v>7.4119365447862351E-2</v>
      </c>
      <c r="CR28" s="14">
        <v>2268423</v>
      </c>
      <c r="CS28" s="14">
        <v>354760</v>
      </c>
      <c r="CT28" s="18">
        <f t="shared" si="7"/>
        <v>0.15639058500112193</v>
      </c>
      <c r="CU28" s="18">
        <v>0.32600000000000001</v>
      </c>
      <c r="CV28" s="19">
        <f t="shared" si="28"/>
        <v>-0.16960941499887808</v>
      </c>
      <c r="CW28" s="14">
        <v>1</v>
      </c>
      <c r="CX28" s="14">
        <v>1</v>
      </c>
      <c r="CY28" s="14">
        <v>1</v>
      </c>
      <c r="CZ28" s="14">
        <v>0</v>
      </c>
      <c r="DA28" s="14">
        <v>0</v>
      </c>
      <c r="DB28" s="14">
        <v>0</v>
      </c>
      <c r="DC28" s="14">
        <v>0</v>
      </c>
      <c r="DD28" s="14">
        <v>0</v>
      </c>
      <c r="DE28" s="14">
        <v>0</v>
      </c>
      <c r="DF28" s="14">
        <v>0</v>
      </c>
      <c r="DG28" s="14">
        <v>0</v>
      </c>
      <c r="DH28" s="14">
        <v>0</v>
      </c>
      <c r="DI28" s="14">
        <v>0</v>
      </c>
      <c r="DJ28" s="14">
        <v>1011</v>
      </c>
      <c r="DK28" s="14">
        <v>282</v>
      </c>
      <c r="DL28" s="14">
        <v>0</v>
      </c>
      <c r="DM28" s="14">
        <v>1293</v>
      </c>
      <c r="DN28" s="14">
        <v>0</v>
      </c>
      <c r="DO28" s="14">
        <v>0</v>
      </c>
      <c r="DP28" s="14">
        <v>0</v>
      </c>
      <c r="DQ28" s="14">
        <v>1011</v>
      </c>
      <c r="DR28" s="14">
        <v>282</v>
      </c>
      <c r="DS28" s="14">
        <v>0</v>
      </c>
      <c r="DT28" s="14">
        <v>297</v>
      </c>
      <c r="DU28" s="14">
        <v>0</v>
      </c>
      <c r="DV28" s="14">
        <v>0</v>
      </c>
      <c r="DW28" s="14">
        <v>27</v>
      </c>
      <c r="DX28" s="14">
        <v>25</v>
      </c>
      <c r="DY28" s="14">
        <v>0</v>
      </c>
      <c r="DZ28" s="14">
        <v>1011</v>
      </c>
      <c r="EA28" s="14">
        <v>282</v>
      </c>
      <c r="EB28" s="14">
        <v>0</v>
      </c>
      <c r="HL28" s="20"/>
      <c r="HN28" s="20"/>
      <c r="HP28" s="20"/>
      <c r="IH28" s="20"/>
      <c r="IJ28" s="20"/>
      <c r="IL28" s="20"/>
      <c r="JG28" s="20"/>
      <c r="JI28" s="20"/>
      <c r="JK28" s="20"/>
    </row>
    <row r="29" spans="1:271" x14ac:dyDescent="0.35">
      <c r="A29" s="14" t="s">
        <v>138</v>
      </c>
      <c r="B29" s="14" t="s">
        <v>51</v>
      </c>
      <c r="C29" s="14">
        <v>2</v>
      </c>
      <c r="D29" s="14" t="s">
        <v>51</v>
      </c>
      <c r="E29" s="14">
        <v>680</v>
      </c>
      <c r="F29" s="14">
        <v>680</v>
      </c>
      <c r="G29" s="14">
        <v>3388</v>
      </c>
      <c r="H29" s="14">
        <v>650</v>
      </c>
      <c r="I29" s="14">
        <v>2067</v>
      </c>
      <c r="J29" s="18">
        <f t="shared" si="9"/>
        <v>0.95588235294117652</v>
      </c>
      <c r="K29" s="18">
        <f t="shared" si="10"/>
        <v>0.66789577187807281</v>
      </c>
      <c r="L29" s="14">
        <v>67998</v>
      </c>
      <c r="M29" s="14">
        <v>61673</v>
      </c>
      <c r="N29" s="14">
        <v>31439</v>
      </c>
      <c r="O29" s="18">
        <f t="shared" si="0"/>
        <v>1.3693343921880055</v>
      </c>
      <c r="P29" s="14">
        <v>1452124</v>
      </c>
      <c r="Q29" s="14">
        <v>1838176</v>
      </c>
      <c r="R29" s="18">
        <f t="shared" si="1"/>
        <v>1.2658533293300021</v>
      </c>
      <c r="S29" s="14">
        <v>6246250</v>
      </c>
      <c r="T29" s="14">
        <v>8473424</v>
      </c>
      <c r="U29" s="18">
        <f t="shared" si="2"/>
        <v>1.3565617770662397</v>
      </c>
      <c r="V29" s="14">
        <v>401449</v>
      </c>
      <c r="W29" s="14">
        <v>539919</v>
      </c>
      <c r="X29" s="18">
        <f t="shared" si="11"/>
        <v>1.344925507349626</v>
      </c>
      <c r="Y29" s="14">
        <v>369407</v>
      </c>
      <c r="Z29" s="18">
        <f t="shared" si="12"/>
        <v>0.92018413297828616</v>
      </c>
      <c r="AA29" s="14">
        <v>564168</v>
      </c>
      <c r="AB29" s="14">
        <v>709192</v>
      </c>
      <c r="AC29" s="18">
        <f t="shared" si="13"/>
        <v>1.2570581812509749</v>
      </c>
      <c r="AD29" s="14">
        <v>431545</v>
      </c>
      <c r="AE29" s="18">
        <f t="shared" si="14"/>
        <v>0.76492285985734743</v>
      </c>
      <c r="AF29" s="14">
        <v>4794126</v>
      </c>
      <c r="AG29" s="14">
        <v>6635248</v>
      </c>
      <c r="AH29" s="18">
        <f t="shared" si="15"/>
        <v>1.3840370486716453</v>
      </c>
      <c r="AI29" s="14">
        <v>5185695</v>
      </c>
      <c r="AJ29" s="18">
        <f t="shared" si="16"/>
        <v>1.081676827017062</v>
      </c>
      <c r="AK29" s="14">
        <v>0</v>
      </c>
      <c r="AL29" s="14">
        <v>0</v>
      </c>
      <c r="AM29" s="14">
        <v>1</v>
      </c>
      <c r="AN29" s="14">
        <v>61051</v>
      </c>
      <c r="AO29" s="14">
        <v>27589</v>
      </c>
      <c r="AP29" s="18">
        <f t="shared" si="20"/>
        <v>0.95197181888478388</v>
      </c>
      <c r="AQ29" s="14">
        <v>300</v>
      </c>
      <c r="AR29" s="14">
        <v>771</v>
      </c>
      <c r="AS29" s="18">
        <f t="shared" si="22"/>
        <v>1.1502276827906178E-2</v>
      </c>
      <c r="AT29" s="14">
        <v>322</v>
      </c>
      <c r="AU29" s="14">
        <v>3079</v>
      </c>
      <c r="AV29" s="18">
        <f t="shared" si="27"/>
        <v>3.6525904287309903E-2</v>
      </c>
      <c r="AW29" s="14">
        <v>61673</v>
      </c>
      <c r="AX29" s="14">
        <f t="shared" si="26"/>
        <v>31439</v>
      </c>
      <c r="AY29" s="14">
        <v>1728658</v>
      </c>
      <c r="AZ29" s="14">
        <v>61467</v>
      </c>
      <c r="BA29" s="14">
        <v>11096</v>
      </c>
      <c r="BB29" s="14">
        <v>19660</v>
      </c>
      <c r="BC29" s="14">
        <f t="shared" si="23"/>
        <v>1820881</v>
      </c>
      <c r="BD29" s="18">
        <f t="shared" si="24"/>
        <v>0.94935253868868974</v>
      </c>
      <c r="BE29" s="18">
        <f t="shared" si="3"/>
        <v>3.375673643692257E-2</v>
      </c>
      <c r="BF29" s="18">
        <f t="shared" si="3"/>
        <v>6.093753518214535E-3</v>
      </c>
      <c r="BG29" s="18">
        <f t="shared" si="3"/>
        <v>1.0796971356173192E-2</v>
      </c>
      <c r="BH29" s="14">
        <v>4158068</v>
      </c>
      <c r="BI29" s="14">
        <v>235195</v>
      </c>
      <c r="BJ29" s="14">
        <v>51709</v>
      </c>
      <c r="BK29" s="14">
        <v>89648</v>
      </c>
      <c r="BL29" s="14">
        <f t="shared" si="17"/>
        <v>4534620</v>
      </c>
      <c r="BM29" s="18">
        <f t="shared" si="25"/>
        <v>0.91696062735135464</v>
      </c>
      <c r="BN29" s="18">
        <f t="shared" si="4"/>
        <v>5.1866529058664235E-2</v>
      </c>
      <c r="BO29" s="18">
        <f t="shared" si="4"/>
        <v>1.1403160573543097E-2</v>
      </c>
      <c r="BP29" s="18">
        <f t="shared" si="4"/>
        <v>1.9769683016437983E-2</v>
      </c>
      <c r="BQ29" s="14">
        <v>1</v>
      </c>
      <c r="BR29" s="14">
        <v>0</v>
      </c>
      <c r="BS29" s="14" t="s">
        <v>51</v>
      </c>
      <c r="BT29" s="14">
        <v>1</v>
      </c>
      <c r="BU29" s="14">
        <v>1</v>
      </c>
      <c r="BV29" s="14">
        <v>1</v>
      </c>
      <c r="BW29" s="14">
        <v>1</v>
      </c>
      <c r="BX29" s="14">
        <v>1</v>
      </c>
      <c r="BY29" s="14">
        <v>1</v>
      </c>
      <c r="BZ29" s="14">
        <v>1</v>
      </c>
      <c r="CA29" s="14">
        <v>0</v>
      </c>
      <c r="CB29" s="14">
        <v>1</v>
      </c>
      <c r="CC29" s="14">
        <v>1</v>
      </c>
      <c r="CD29" s="14">
        <v>1838176</v>
      </c>
      <c r="CE29" s="18">
        <f t="shared" si="18"/>
        <v>1</v>
      </c>
      <c r="CF29" s="14">
        <v>1</v>
      </c>
      <c r="CG29" s="14">
        <v>1</v>
      </c>
      <c r="CH29" s="14">
        <v>140214</v>
      </c>
      <c r="CI29" s="18">
        <v>0.69799999999999995</v>
      </c>
      <c r="CJ29" s="14">
        <v>71349</v>
      </c>
      <c r="CK29" s="18">
        <f t="shared" si="5"/>
        <v>0.50885788865591164</v>
      </c>
      <c r="CL29" s="19">
        <f t="shared" si="21"/>
        <v>-0.18914211134408832</v>
      </c>
      <c r="CM29" s="14">
        <v>409172</v>
      </c>
      <c r="CN29" s="14">
        <v>298292</v>
      </c>
      <c r="CO29" s="18">
        <f t="shared" si="6"/>
        <v>0.72901371550350469</v>
      </c>
      <c r="CP29" s="17">
        <v>0.90300000000000002</v>
      </c>
      <c r="CQ29" s="19">
        <f t="shared" si="19"/>
        <v>-0.17398628449649534</v>
      </c>
      <c r="CR29" s="14">
        <v>4873374</v>
      </c>
      <c r="CS29" s="14">
        <v>1293678</v>
      </c>
      <c r="CT29" s="18">
        <f t="shared" si="7"/>
        <v>0.2654583867357605</v>
      </c>
      <c r="CU29" s="18">
        <v>0.44900000000000001</v>
      </c>
      <c r="CV29" s="19">
        <f t="shared" si="28"/>
        <v>-0.18354161326423951</v>
      </c>
      <c r="CW29" s="14">
        <v>1</v>
      </c>
      <c r="CX29" s="14">
        <v>1</v>
      </c>
      <c r="CY29" s="14">
        <v>1</v>
      </c>
      <c r="CZ29" s="14">
        <v>10</v>
      </c>
      <c r="DA29" s="14">
        <v>0</v>
      </c>
      <c r="DB29" s="14">
        <v>0</v>
      </c>
      <c r="DC29" s="14">
        <v>0</v>
      </c>
      <c r="DD29" s="14">
        <v>0</v>
      </c>
      <c r="DE29" s="14">
        <v>0</v>
      </c>
      <c r="DF29" s="14">
        <v>10</v>
      </c>
      <c r="DG29" s="14">
        <v>2898</v>
      </c>
      <c r="DH29" s="14">
        <v>0</v>
      </c>
      <c r="DI29" s="14">
        <v>6</v>
      </c>
      <c r="DJ29" s="14">
        <v>0</v>
      </c>
      <c r="DK29" s="14">
        <v>0</v>
      </c>
      <c r="DL29" s="14">
        <v>0</v>
      </c>
      <c r="DM29" s="14">
        <v>2904</v>
      </c>
      <c r="DN29" s="14">
        <v>2908</v>
      </c>
      <c r="DO29" s="14">
        <v>0</v>
      </c>
      <c r="DP29" s="14">
        <v>6</v>
      </c>
      <c r="DQ29" s="14">
        <v>0</v>
      </c>
      <c r="DR29" s="14">
        <v>0</v>
      </c>
      <c r="DS29" s="14">
        <v>0</v>
      </c>
      <c r="DT29" s="14">
        <v>5</v>
      </c>
      <c r="DU29" s="14">
        <v>0</v>
      </c>
      <c r="DV29" s="14">
        <v>0</v>
      </c>
      <c r="DW29" s="14">
        <v>2</v>
      </c>
      <c r="DX29" s="14">
        <v>1</v>
      </c>
      <c r="DY29" s="14">
        <v>0</v>
      </c>
      <c r="DZ29" s="14">
        <v>2908</v>
      </c>
      <c r="EA29" s="14">
        <v>0</v>
      </c>
      <c r="EB29" s="14">
        <v>6</v>
      </c>
      <c r="HL29" s="20"/>
      <c r="HN29" s="20"/>
      <c r="HP29" s="20"/>
      <c r="IH29" s="20"/>
      <c r="IJ29" s="20"/>
      <c r="IL29" s="20"/>
      <c r="JG29" s="20"/>
      <c r="JI29" s="20"/>
      <c r="JK29" s="20"/>
    </row>
    <row r="30" spans="1:271" x14ac:dyDescent="0.35">
      <c r="A30" s="14" t="s">
        <v>64</v>
      </c>
      <c r="B30" s="14" t="s">
        <v>51</v>
      </c>
      <c r="C30" s="14">
        <v>1</v>
      </c>
      <c r="D30" s="14" t="s">
        <v>51</v>
      </c>
      <c r="E30" s="14">
        <v>258</v>
      </c>
      <c r="F30" s="14">
        <v>258</v>
      </c>
      <c r="G30" s="14">
        <v>527</v>
      </c>
      <c r="H30" s="14">
        <v>249</v>
      </c>
      <c r="I30" s="14">
        <v>337</v>
      </c>
      <c r="J30" s="18">
        <f t="shared" si="9"/>
        <v>0.96511627906976749</v>
      </c>
      <c r="K30" s="18">
        <f t="shared" si="10"/>
        <v>0.74649681528662415</v>
      </c>
      <c r="L30" s="14">
        <v>11331</v>
      </c>
      <c r="M30" s="14">
        <v>9030</v>
      </c>
      <c r="N30" s="14">
        <v>2150</v>
      </c>
      <c r="O30" s="18">
        <f t="shared" si="0"/>
        <v>0.98667372694378253</v>
      </c>
      <c r="P30" s="14">
        <v>246165</v>
      </c>
      <c r="Q30" s="14">
        <v>300431</v>
      </c>
      <c r="R30" s="18">
        <f t="shared" si="1"/>
        <v>1.2204456360571161</v>
      </c>
      <c r="S30" s="14">
        <v>1137279</v>
      </c>
      <c r="T30" s="14">
        <v>1626649</v>
      </c>
      <c r="U30" s="18">
        <f t="shared" si="2"/>
        <v>1.4302989855611508</v>
      </c>
      <c r="V30" s="14">
        <v>64972</v>
      </c>
      <c r="W30" s="14">
        <v>70078</v>
      </c>
      <c r="X30" s="18">
        <f t="shared" si="11"/>
        <v>1.0785876993166288</v>
      </c>
      <c r="Y30" s="14">
        <v>59654</v>
      </c>
      <c r="Z30" s="18">
        <f t="shared" si="12"/>
        <v>0.91814935664593977</v>
      </c>
      <c r="AA30" s="14">
        <v>97743</v>
      </c>
      <c r="AB30" s="14">
        <v>127803</v>
      </c>
      <c r="AC30" s="18">
        <f t="shared" si="13"/>
        <v>1.3075412049967772</v>
      </c>
      <c r="AD30" s="14">
        <v>68741</v>
      </c>
      <c r="AE30" s="18">
        <f t="shared" si="14"/>
        <v>0.70328309955700152</v>
      </c>
      <c r="AF30" s="14">
        <v>891114</v>
      </c>
      <c r="AG30" s="14" t="s">
        <v>51</v>
      </c>
      <c r="AH30" s="18" t="str">
        <f t="shared" si="15"/>
        <v>NULL</v>
      </c>
      <c r="AI30" s="14" t="s">
        <v>51</v>
      </c>
      <c r="AJ30" s="18" t="str">
        <f t="shared" si="16"/>
        <v>NULL</v>
      </c>
      <c r="AK30" s="14" t="s">
        <v>51</v>
      </c>
      <c r="AL30" s="14">
        <v>0</v>
      </c>
      <c r="AM30" s="14">
        <v>0</v>
      </c>
      <c r="AN30" s="14">
        <v>5264</v>
      </c>
      <c r="AO30" s="14">
        <v>3442</v>
      </c>
      <c r="AP30" s="18">
        <f t="shared" si="20"/>
        <v>0.77864233968339147</v>
      </c>
      <c r="AQ30" s="14">
        <v>1117</v>
      </c>
      <c r="AR30" s="14">
        <v>270</v>
      </c>
      <c r="AS30" s="18">
        <f t="shared" si="22"/>
        <v>0.12404972721581253</v>
      </c>
      <c r="AT30" s="14">
        <v>30</v>
      </c>
      <c r="AU30" s="14">
        <v>1058</v>
      </c>
      <c r="AV30" s="18">
        <f t="shared" si="27"/>
        <v>9.7307933100795996E-2</v>
      </c>
      <c r="AW30" s="14">
        <v>6411</v>
      </c>
      <c r="AX30" s="14">
        <f t="shared" si="26"/>
        <v>4770</v>
      </c>
      <c r="AY30" s="14">
        <v>252841</v>
      </c>
      <c r="AZ30" s="14">
        <v>6922</v>
      </c>
      <c r="BA30" s="14">
        <v>2379</v>
      </c>
      <c r="BB30" s="14">
        <v>4537</v>
      </c>
      <c r="BC30" s="14">
        <f t="shared" si="23"/>
        <v>266679</v>
      </c>
      <c r="BD30" s="18">
        <f t="shared" si="24"/>
        <v>0.9481098999171288</v>
      </c>
      <c r="BE30" s="18">
        <f t="shared" si="3"/>
        <v>2.5956299521147148E-2</v>
      </c>
      <c r="BF30" s="18">
        <f t="shared" si="3"/>
        <v>8.9208374112697292E-3</v>
      </c>
      <c r="BG30" s="18">
        <f t="shared" si="3"/>
        <v>1.701296315045429E-2</v>
      </c>
      <c r="BH30" s="14">
        <v>684444</v>
      </c>
      <c r="BI30" s="14">
        <v>31551</v>
      </c>
      <c r="BJ30" s="14">
        <v>7573</v>
      </c>
      <c r="BK30" s="14">
        <v>14537</v>
      </c>
      <c r="BL30" s="14">
        <f t="shared" si="17"/>
        <v>738105</v>
      </c>
      <c r="BM30" s="18">
        <f t="shared" si="25"/>
        <v>0.92729896152986369</v>
      </c>
      <c r="BN30" s="18">
        <f t="shared" si="4"/>
        <v>4.2745950779360657E-2</v>
      </c>
      <c r="BO30" s="18">
        <f t="shared" si="4"/>
        <v>1.0260057850847779E-2</v>
      </c>
      <c r="BP30" s="18">
        <f t="shared" si="4"/>
        <v>1.9695029839927925E-2</v>
      </c>
      <c r="BQ30" s="14">
        <v>1</v>
      </c>
      <c r="BR30" s="14">
        <v>0</v>
      </c>
      <c r="BS30" s="14" t="s">
        <v>51</v>
      </c>
      <c r="BT30" s="14">
        <v>1</v>
      </c>
      <c r="BU30" s="14">
        <v>1</v>
      </c>
      <c r="BV30" s="14">
        <v>1</v>
      </c>
      <c r="BW30" s="14">
        <v>1</v>
      </c>
      <c r="BX30" s="14">
        <v>1</v>
      </c>
      <c r="BY30" s="14">
        <v>1</v>
      </c>
      <c r="BZ30" s="14">
        <v>1</v>
      </c>
      <c r="CA30" s="14">
        <v>1</v>
      </c>
      <c r="CB30" s="14">
        <v>0</v>
      </c>
      <c r="CC30" s="14">
        <v>1</v>
      </c>
      <c r="CD30" s="14">
        <v>300431</v>
      </c>
      <c r="CE30" s="18">
        <f t="shared" si="18"/>
        <v>1</v>
      </c>
      <c r="CF30" s="14">
        <v>1</v>
      </c>
      <c r="CG30" s="14">
        <v>1</v>
      </c>
      <c r="CH30" s="14">
        <v>22509</v>
      </c>
      <c r="CI30" s="18">
        <v>0.67099999999999993</v>
      </c>
      <c r="CJ30" s="14">
        <v>12167</v>
      </c>
      <c r="CK30" s="18">
        <f t="shared" si="5"/>
        <v>0.54053933981962765</v>
      </c>
      <c r="CL30" s="19">
        <f t="shared" si="21"/>
        <v>-0.13046066018037228</v>
      </c>
      <c r="CM30" s="14">
        <v>70615</v>
      </c>
      <c r="CN30" s="14">
        <v>59379</v>
      </c>
      <c r="CO30" s="18">
        <f t="shared" si="6"/>
        <v>0.84088366494370881</v>
      </c>
      <c r="CP30" s="17">
        <v>0.90400000000000003</v>
      </c>
      <c r="CQ30" s="19">
        <f t="shared" si="19"/>
        <v>-6.3116335056291217E-2</v>
      </c>
      <c r="CR30" s="14">
        <v>904578</v>
      </c>
      <c r="CS30" s="14" t="s">
        <v>51</v>
      </c>
      <c r="CT30" s="18" t="str">
        <f t="shared" si="7"/>
        <v>NULL</v>
      </c>
      <c r="CU30" s="18">
        <v>0.40100000000000002</v>
      </c>
      <c r="CV30" s="19" t="str">
        <f t="shared" si="28"/>
        <v>NULL</v>
      </c>
      <c r="CW30" s="14">
        <v>0</v>
      </c>
      <c r="CX30" s="14">
        <v>0</v>
      </c>
      <c r="CY30" s="14">
        <v>0</v>
      </c>
      <c r="CZ30" s="14">
        <v>0</v>
      </c>
      <c r="DA30" s="14">
        <v>0</v>
      </c>
      <c r="DB30" s="14">
        <v>0</v>
      </c>
      <c r="DC30" s="14">
        <v>0</v>
      </c>
      <c r="DD30" s="14">
        <v>0</v>
      </c>
      <c r="DE30" s="14">
        <v>0</v>
      </c>
      <c r="DF30" s="14">
        <v>0</v>
      </c>
      <c r="DG30" s="14">
        <v>268</v>
      </c>
      <c r="DH30" s="14">
        <v>164</v>
      </c>
      <c r="DI30" s="14">
        <v>0</v>
      </c>
      <c r="DJ30" s="14">
        <v>0</v>
      </c>
      <c r="DK30" s="14">
        <v>0</v>
      </c>
      <c r="DL30" s="14">
        <v>0</v>
      </c>
      <c r="DM30" s="14">
        <v>432</v>
      </c>
      <c r="DN30" s="14">
        <v>268</v>
      </c>
      <c r="DO30" s="14">
        <v>164</v>
      </c>
      <c r="DP30" s="14">
        <v>0</v>
      </c>
      <c r="DQ30" s="14">
        <v>0</v>
      </c>
      <c r="DR30" s="14">
        <v>0</v>
      </c>
      <c r="DS30" s="14">
        <v>0</v>
      </c>
      <c r="DT30" s="14">
        <v>42</v>
      </c>
      <c r="DU30" s="14">
        <v>0</v>
      </c>
      <c r="DV30" s="14">
        <v>0</v>
      </c>
      <c r="DW30" s="14">
        <v>8</v>
      </c>
      <c r="DX30" s="14">
        <v>0</v>
      </c>
      <c r="DY30" s="14">
        <v>0</v>
      </c>
      <c r="DZ30" s="14">
        <v>268</v>
      </c>
      <c r="EA30" s="14">
        <v>164</v>
      </c>
      <c r="EB30" s="14">
        <v>0</v>
      </c>
      <c r="HL30" s="20"/>
      <c r="HN30" s="20"/>
      <c r="HP30" s="20"/>
      <c r="IH30" s="20"/>
      <c r="IJ30" s="20"/>
      <c r="IL30" s="20"/>
      <c r="JG30" s="20"/>
      <c r="JI30" s="20"/>
      <c r="JK30" s="20"/>
    </row>
    <row r="31" spans="1:271" x14ac:dyDescent="0.35">
      <c r="A31" s="14" t="s">
        <v>137</v>
      </c>
      <c r="B31" s="14" t="s">
        <v>51</v>
      </c>
      <c r="C31" s="14">
        <v>2</v>
      </c>
      <c r="D31" s="14" t="s">
        <v>51</v>
      </c>
      <c r="E31" s="14">
        <v>401</v>
      </c>
      <c r="F31" s="14">
        <v>401</v>
      </c>
      <c r="G31" s="14">
        <v>1745</v>
      </c>
      <c r="H31" s="14">
        <v>322</v>
      </c>
      <c r="I31" s="14">
        <v>671</v>
      </c>
      <c r="J31" s="18">
        <f t="shared" si="9"/>
        <v>0.80299251870324184</v>
      </c>
      <c r="K31" s="18">
        <f t="shared" si="10"/>
        <v>0.46272134203168686</v>
      </c>
      <c r="L31" s="14">
        <v>24785</v>
      </c>
      <c r="M31" s="14">
        <v>4688</v>
      </c>
      <c r="N31" s="14">
        <v>19800</v>
      </c>
      <c r="O31" s="18">
        <f t="shared" si="0"/>
        <v>0.98801694573330645</v>
      </c>
      <c r="P31" s="14">
        <v>512390</v>
      </c>
      <c r="Q31" s="14">
        <v>618457</v>
      </c>
      <c r="R31" s="18">
        <f t="shared" si="1"/>
        <v>1.2070044302191689</v>
      </c>
      <c r="S31" s="14">
        <v>2005907</v>
      </c>
      <c r="T31" s="14">
        <v>2726433</v>
      </c>
      <c r="U31" s="18">
        <f t="shared" si="2"/>
        <v>1.3592020966076692</v>
      </c>
      <c r="V31" s="14">
        <v>142716</v>
      </c>
      <c r="W31" s="14">
        <v>152797</v>
      </c>
      <c r="X31" s="18">
        <f t="shared" si="11"/>
        <v>1.070636789147678</v>
      </c>
      <c r="Y31" s="14">
        <v>135100</v>
      </c>
      <c r="Z31" s="18">
        <f t="shared" si="12"/>
        <v>0.94663527565234451</v>
      </c>
      <c r="AA31" s="14">
        <v>197334</v>
      </c>
      <c r="AB31" s="14">
        <v>250275</v>
      </c>
      <c r="AC31" s="18">
        <f t="shared" si="13"/>
        <v>1.2682811882392289</v>
      </c>
      <c r="AD31" s="14">
        <v>164283</v>
      </c>
      <c r="AE31" s="18">
        <f t="shared" si="14"/>
        <v>0.832512390160844</v>
      </c>
      <c r="AF31" s="14">
        <v>1493517</v>
      </c>
      <c r="AG31" s="14">
        <v>2107976</v>
      </c>
      <c r="AH31" s="18">
        <f t="shared" si="15"/>
        <v>1.4114174796805126</v>
      </c>
      <c r="AI31" s="14">
        <v>1721918</v>
      </c>
      <c r="AJ31" s="18">
        <f t="shared" si="16"/>
        <v>1.1529282894001207</v>
      </c>
      <c r="AK31" s="14">
        <v>1</v>
      </c>
      <c r="AL31" s="14">
        <v>1</v>
      </c>
      <c r="AM31" s="14">
        <v>1</v>
      </c>
      <c r="AN31" s="14">
        <v>4313</v>
      </c>
      <c r="AO31" s="14">
        <v>17568</v>
      </c>
      <c r="AP31" s="18">
        <f t="shared" si="20"/>
        <v>0.89350320552084606</v>
      </c>
      <c r="AQ31" s="14">
        <v>335</v>
      </c>
      <c r="AR31" s="14">
        <v>481</v>
      </c>
      <c r="AS31" s="18">
        <f t="shared" si="22"/>
        <v>3.3321082935195395E-2</v>
      </c>
      <c r="AT31" s="14">
        <v>40</v>
      </c>
      <c r="AU31" s="14">
        <v>1752</v>
      </c>
      <c r="AV31" s="18">
        <f t="shared" si="27"/>
        <v>7.3175711543958508E-2</v>
      </c>
      <c r="AW31" s="14">
        <v>4688</v>
      </c>
      <c r="AX31" s="14">
        <f t="shared" si="26"/>
        <v>19801</v>
      </c>
      <c r="AY31" s="14">
        <v>712676</v>
      </c>
      <c r="AZ31" s="14">
        <v>38714</v>
      </c>
      <c r="BA31" s="14">
        <v>6944</v>
      </c>
      <c r="BB31" s="14">
        <v>23913</v>
      </c>
      <c r="BC31" s="14">
        <f t="shared" si="23"/>
        <v>782247</v>
      </c>
      <c r="BD31" s="18">
        <f t="shared" si="24"/>
        <v>0.91106261832899327</v>
      </c>
      <c r="BE31" s="18">
        <f t="shared" si="3"/>
        <v>4.9490761869332829E-2</v>
      </c>
      <c r="BF31" s="18">
        <f t="shared" si="3"/>
        <v>8.8769915384782558E-3</v>
      </c>
      <c r="BG31" s="18">
        <f t="shared" si="3"/>
        <v>3.056962826319564E-2</v>
      </c>
      <c r="BH31" s="14">
        <v>1540701</v>
      </c>
      <c r="BI31" s="14">
        <v>151005</v>
      </c>
      <c r="BJ31" s="14">
        <v>26468</v>
      </c>
      <c r="BK31" s="14">
        <v>39255</v>
      </c>
      <c r="BL31" s="14">
        <f t="shared" si="17"/>
        <v>1757429</v>
      </c>
      <c r="BM31" s="18">
        <f t="shared" si="25"/>
        <v>0.87667894407114033</v>
      </c>
      <c r="BN31" s="18">
        <f t="shared" si="4"/>
        <v>8.5923812569384028E-2</v>
      </c>
      <c r="BO31" s="18">
        <f t="shared" si="4"/>
        <v>1.5060636873523766E-2</v>
      </c>
      <c r="BP31" s="18">
        <f t="shared" si="4"/>
        <v>2.2336606485951923E-2</v>
      </c>
      <c r="BQ31" s="14">
        <v>1</v>
      </c>
      <c r="BR31" s="14">
        <v>1</v>
      </c>
      <c r="BS31" s="14" t="s">
        <v>232</v>
      </c>
      <c r="BT31" s="14">
        <v>1</v>
      </c>
      <c r="BU31" s="14">
        <v>1</v>
      </c>
      <c r="BV31" s="14">
        <v>1</v>
      </c>
      <c r="BW31" s="14">
        <v>1</v>
      </c>
      <c r="BX31" s="14">
        <v>1</v>
      </c>
      <c r="BY31" s="14">
        <v>1</v>
      </c>
      <c r="BZ31" s="14">
        <v>0</v>
      </c>
      <c r="CA31" s="14">
        <v>1</v>
      </c>
      <c r="CB31" s="14">
        <v>1</v>
      </c>
      <c r="CC31" s="14">
        <v>1</v>
      </c>
      <c r="CD31" s="14">
        <v>599796</v>
      </c>
      <c r="CE31" s="18">
        <f t="shared" si="18"/>
        <v>0.96982651987122792</v>
      </c>
      <c r="CF31" s="14">
        <v>1</v>
      </c>
      <c r="CG31" s="14">
        <v>1</v>
      </c>
      <c r="CH31" s="14">
        <v>49841</v>
      </c>
      <c r="CI31" s="18">
        <v>0.63700000000000001</v>
      </c>
      <c r="CJ31" s="14">
        <v>32272</v>
      </c>
      <c r="CK31" s="18">
        <f t="shared" si="5"/>
        <v>0.64749904696936256</v>
      </c>
      <c r="CL31" s="19">
        <f t="shared" si="21"/>
        <v>1.0499046969362547E-2</v>
      </c>
      <c r="CM31" s="14">
        <v>142781</v>
      </c>
      <c r="CN31" s="14">
        <v>128058</v>
      </c>
      <c r="CO31" s="18">
        <f t="shared" si="6"/>
        <v>0.89688403919288984</v>
      </c>
      <c r="CP31" s="17">
        <v>0.90900000000000003</v>
      </c>
      <c r="CQ31" s="19">
        <f t="shared" si="19"/>
        <v>-1.2115960807110193E-2</v>
      </c>
      <c r="CR31" s="14">
        <v>1521153</v>
      </c>
      <c r="CS31" s="14">
        <v>454693</v>
      </c>
      <c r="CT31" s="18">
        <f t="shared" si="7"/>
        <v>0.29891339004031808</v>
      </c>
      <c r="CU31" s="18">
        <v>0.45</v>
      </c>
      <c r="CV31" s="19">
        <f t="shared" si="28"/>
        <v>-0.15108660995968193</v>
      </c>
      <c r="CW31" s="14">
        <v>1</v>
      </c>
      <c r="CX31" s="14">
        <v>1</v>
      </c>
      <c r="CY31" s="14">
        <v>1</v>
      </c>
      <c r="CZ31" s="14">
        <v>27</v>
      </c>
      <c r="DA31" s="14">
        <v>40</v>
      </c>
      <c r="DB31" s="14">
        <v>1</v>
      </c>
      <c r="DC31" s="14">
        <v>29</v>
      </c>
      <c r="DD31" s="14">
        <v>38</v>
      </c>
      <c r="DE31" s="14">
        <v>0</v>
      </c>
      <c r="DF31" s="14">
        <v>135</v>
      </c>
      <c r="DG31" s="14">
        <v>540</v>
      </c>
      <c r="DH31" s="14">
        <v>269</v>
      </c>
      <c r="DI31" s="14">
        <v>144</v>
      </c>
      <c r="DJ31" s="14">
        <v>0</v>
      </c>
      <c r="DK31" s="14">
        <v>9</v>
      </c>
      <c r="DL31" s="14">
        <v>1</v>
      </c>
      <c r="DM31" s="14">
        <v>963</v>
      </c>
      <c r="DN31" s="14">
        <v>567</v>
      </c>
      <c r="DO31" s="14">
        <v>309</v>
      </c>
      <c r="DP31" s="14">
        <v>145</v>
      </c>
      <c r="DQ31" s="14">
        <v>29</v>
      </c>
      <c r="DR31" s="14">
        <v>47</v>
      </c>
      <c r="DS31" s="14">
        <v>1</v>
      </c>
      <c r="DT31" s="14">
        <v>12</v>
      </c>
      <c r="DU31" s="14">
        <v>0</v>
      </c>
      <c r="DV31" s="14">
        <v>0</v>
      </c>
      <c r="DW31" s="14">
        <v>10</v>
      </c>
      <c r="DX31" s="14">
        <v>0</v>
      </c>
      <c r="DY31" s="14">
        <v>0</v>
      </c>
      <c r="DZ31" s="14">
        <v>596</v>
      </c>
      <c r="EA31" s="14">
        <v>356</v>
      </c>
      <c r="EB31" s="14">
        <v>146</v>
      </c>
      <c r="HL31" s="20"/>
      <c r="HN31" s="20"/>
      <c r="HP31" s="20"/>
      <c r="IH31" s="20"/>
      <c r="IJ31" s="20"/>
      <c r="IL31" s="20"/>
    </row>
    <row r="32" spans="1:271" x14ac:dyDescent="0.35">
      <c r="A32" s="14" t="s">
        <v>144</v>
      </c>
      <c r="B32" s="14" t="s">
        <v>51</v>
      </c>
      <c r="C32" s="14">
        <v>2</v>
      </c>
      <c r="D32" s="14" t="s">
        <v>51</v>
      </c>
      <c r="E32" s="14">
        <v>255</v>
      </c>
      <c r="F32" s="14">
        <v>255</v>
      </c>
      <c r="G32" s="14">
        <v>1626</v>
      </c>
      <c r="H32" s="14">
        <v>250</v>
      </c>
      <c r="I32" s="14">
        <v>956</v>
      </c>
      <c r="J32" s="18">
        <f t="shared" si="9"/>
        <v>0.98039215686274506</v>
      </c>
      <c r="K32" s="18">
        <f t="shared" si="10"/>
        <v>0.64114832535885169</v>
      </c>
      <c r="L32" s="14">
        <v>32381</v>
      </c>
      <c r="M32" s="14">
        <v>0</v>
      </c>
      <c r="N32" s="14">
        <v>38515</v>
      </c>
      <c r="O32" s="18">
        <f t="shared" si="0"/>
        <v>1.1894320743645965</v>
      </c>
      <c r="P32" s="14">
        <v>726974</v>
      </c>
      <c r="Q32" s="14">
        <v>1023360</v>
      </c>
      <c r="R32" s="18">
        <f t="shared" si="1"/>
        <v>1.4076982120405956</v>
      </c>
      <c r="S32" s="14">
        <v>3267893</v>
      </c>
      <c r="T32" s="14">
        <v>5165035</v>
      </c>
      <c r="U32" s="18">
        <f t="shared" si="2"/>
        <v>1.5805398157161203</v>
      </c>
      <c r="V32" s="14">
        <v>196517</v>
      </c>
      <c r="W32" s="14">
        <v>252411</v>
      </c>
      <c r="X32" s="18">
        <f t="shared" si="11"/>
        <v>1.2844232305602059</v>
      </c>
      <c r="Y32" s="14">
        <v>196314</v>
      </c>
      <c r="Z32" s="18">
        <f t="shared" si="12"/>
        <v>0.99896701048764225</v>
      </c>
      <c r="AA32" s="14">
        <v>287221</v>
      </c>
      <c r="AB32" s="14">
        <v>427397</v>
      </c>
      <c r="AC32" s="18">
        <f t="shared" si="13"/>
        <v>1.4880423088840997</v>
      </c>
      <c r="AD32" s="14">
        <v>263376</v>
      </c>
      <c r="AE32" s="18">
        <f t="shared" si="14"/>
        <v>0.9169803043649315</v>
      </c>
      <c r="AF32" s="14">
        <v>2540919</v>
      </c>
      <c r="AG32" s="14">
        <v>4141675</v>
      </c>
      <c r="AH32" s="18">
        <f t="shared" si="15"/>
        <v>1.6299909599636981</v>
      </c>
      <c r="AI32" s="14">
        <v>3353491</v>
      </c>
      <c r="AJ32" s="18">
        <f t="shared" si="16"/>
        <v>1.3197945310338504</v>
      </c>
      <c r="AK32" s="14">
        <v>1</v>
      </c>
      <c r="AL32" s="14">
        <v>0</v>
      </c>
      <c r="AM32" s="14">
        <v>1</v>
      </c>
      <c r="AN32" s="14">
        <v>0</v>
      </c>
      <c r="AO32" s="14">
        <v>28635</v>
      </c>
      <c r="AP32" s="18">
        <f t="shared" si="20"/>
        <v>0.74347656757107616</v>
      </c>
      <c r="AQ32" s="14">
        <v>0</v>
      </c>
      <c r="AR32" s="14">
        <v>2360</v>
      </c>
      <c r="AS32" s="18">
        <f t="shared" si="22"/>
        <v>6.1274827989095157E-2</v>
      </c>
      <c r="AT32" s="14">
        <v>0</v>
      </c>
      <c r="AU32" s="14">
        <v>7520</v>
      </c>
      <c r="AV32" s="18">
        <f t="shared" si="27"/>
        <v>0.19524860443982864</v>
      </c>
      <c r="AW32" s="14">
        <v>0</v>
      </c>
      <c r="AX32" s="14">
        <f t="shared" si="26"/>
        <v>38515</v>
      </c>
      <c r="AY32" s="14">
        <v>885012</v>
      </c>
      <c r="AZ32" s="14">
        <v>30938</v>
      </c>
      <c r="BA32" s="14">
        <v>6157</v>
      </c>
      <c r="BB32" s="14">
        <v>5539</v>
      </c>
      <c r="BC32" s="14">
        <f t="shared" si="23"/>
        <v>927646</v>
      </c>
      <c r="BD32" s="18">
        <f t="shared" si="24"/>
        <v>0.95404065775090929</v>
      </c>
      <c r="BE32" s="18">
        <f t="shared" si="3"/>
        <v>3.3351084357610555E-2</v>
      </c>
      <c r="BF32" s="18">
        <f t="shared" si="3"/>
        <v>6.6372301502944011E-3</v>
      </c>
      <c r="BG32" s="18">
        <f t="shared" si="3"/>
        <v>5.9710277411857537E-3</v>
      </c>
      <c r="BH32" s="14">
        <v>1997055</v>
      </c>
      <c r="BI32" s="14">
        <v>113133</v>
      </c>
      <c r="BJ32" s="14">
        <v>26859</v>
      </c>
      <c r="BK32" s="14">
        <v>23283</v>
      </c>
      <c r="BL32" s="14">
        <f t="shared" si="17"/>
        <v>2160330</v>
      </c>
      <c r="BM32" s="18">
        <f t="shared" si="25"/>
        <v>0.92442126897279586</v>
      </c>
      <c r="BN32" s="18">
        <f t="shared" si="4"/>
        <v>5.2368388162919555E-2</v>
      </c>
      <c r="BO32" s="18">
        <f t="shared" si="4"/>
        <v>1.2432822763188958E-2</v>
      </c>
      <c r="BP32" s="18">
        <f t="shared" si="4"/>
        <v>1.0777520101095665E-2</v>
      </c>
      <c r="BQ32" s="14">
        <v>1</v>
      </c>
      <c r="BR32" s="14">
        <v>1</v>
      </c>
      <c r="BS32" s="14" t="s">
        <v>233</v>
      </c>
      <c r="BT32" s="14">
        <v>1</v>
      </c>
      <c r="BU32" s="14">
        <v>1</v>
      </c>
      <c r="BV32" s="14">
        <v>1</v>
      </c>
      <c r="BW32" s="14">
        <v>1</v>
      </c>
      <c r="BX32" s="14">
        <v>1</v>
      </c>
      <c r="BY32" s="14">
        <v>1</v>
      </c>
      <c r="BZ32" s="14">
        <v>1</v>
      </c>
      <c r="CA32" s="14">
        <v>0</v>
      </c>
      <c r="CB32" s="14">
        <v>1</v>
      </c>
      <c r="CC32" s="14">
        <v>1</v>
      </c>
      <c r="CD32" s="14">
        <v>1023360</v>
      </c>
      <c r="CE32" s="18">
        <f t="shared" si="18"/>
        <v>1</v>
      </c>
      <c r="CF32" s="14">
        <v>1</v>
      </c>
      <c r="CG32" s="14">
        <v>1</v>
      </c>
      <c r="CH32" s="14">
        <v>69377</v>
      </c>
      <c r="CI32" s="18">
        <v>0.67299999999999993</v>
      </c>
      <c r="CJ32" s="14">
        <v>40332</v>
      </c>
      <c r="CK32" s="18">
        <f t="shared" si="5"/>
        <v>0.58134540265505863</v>
      </c>
      <c r="CL32" s="19">
        <f t="shared" si="21"/>
        <v>-9.1654597344941302E-2</v>
      </c>
      <c r="CM32" s="14">
        <v>208572</v>
      </c>
      <c r="CN32" s="14">
        <v>203035</v>
      </c>
      <c r="CO32" s="18">
        <f t="shared" si="6"/>
        <v>0.97345281245804804</v>
      </c>
      <c r="CP32" s="17">
        <v>0.89</v>
      </c>
      <c r="CQ32" s="19">
        <f t="shared" si="19"/>
        <v>8.3452812458048031E-2</v>
      </c>
      <c r="CR32" s="14">
        <v>2579031</v>
      </c>
      <c r="CS32" s="14">
        <v>557757</v>
      </c>
      <c r="CT32" s="18">
        <f t="shared" si="7"/>
        <v>0.21626610924800826</v>
      </c>
      <c r="CU32" s="18">
        <v>0.33399999999999996</v>
      </c>
      <c r="CV32" s="19">
        <f t="shared" si="28"/>
        <v>-0.1177338907519917</v>
      </c>
      <c r="CW32" s="14">
        <v>1</v>
      </c>
      <c r="CX32" s="14">
        <v>1</v>
      </c>
      <c r="CY32" s="14">
        <v>1</v>
      </c>
      <c r="CZ32" s="14">
        <v>0</v>
      </c>
      <c r="DA32" s="14">
        <v>5</v>
      </c>
      <c r="DB32" s="14">
        <v>0</v>
      </c>
      <c r="DC32" s="14">
        <v>0</v>
      </c>
      <c r="DD32" s="14">
        <v>0</v>
      </c>
      <c r="DE32" s="14">
        <v>0</v>
      </c>
      <c r="DF32" s="14">
        <v>5</v>
      </c>
      <c r="DG32" s="14">
        <v>721</v>
      </c>
      <c r="DH32" s="14">
        <v>269</v>
      </c>
      <c r="DI32" s="14">
        <v>97</v>
      </c>
      <c r="DJ32" s="14">
        <v>0</v>
      </c>
      <c r="DK32" s="14">
        <v>0</v>
      </c>
      <c r="DL32" s="14">
        <v>0</v>
      </c>
      <c r="DM32" s="14">
        <v>1087</v>
      </c>
      <c r="DN32" s="14">
        <v>721</v>
      </c>
      <c r="DO32" s="14">
        <v>274</v>
      </c>
      <c r="DP32" s="14">
        <v>97</v>
      </c>
      <c r="DQ32" s="14">
        <v>0</v>
      </c>
      <c r="DR32" s="14">
        <v>0</v>
      </c>
      <c r="DS32" s="14">
        <v>0</v>
      </c>
      <c r="DT32" s="14">
        <v>51</v>
      </c>
      <c r="DU32" s="14">
        <v>0</v>
      </c>
      <c r="DV32" s="14">
        <v>0</v>
      </c>
      <c r="DW32" s="14">
        <v>153</v>
      </c>
      <c r="DX32" s="14">
        <v>0</v>
      </c>
      <c r="DY32" s="14">
        <v>0</v>
      </c>
      <c r="DZ32" s="14">
        <v>721</v>
      </c>
      <c r="EA32" s="14">
        <v>274</v>
      </c>
      <c r="EB32" s="14">
        <v>97</v>
      </c>
      <c r="HL32" s="20"/>
      <c r="HN32" s="20"/>
      <c r="HP32" s="20"/>
      <c r="IH32" s="20"/>
      <c r="IJ32" s="20"/>
      <c r="IL32" s="20"/>
      <c r="JG32" s="20"/>
      <c r="JI32" s="20"/>
      <c r="JK32" s="20"/>
    </row>
    <row r="33" spans="1:271" x14ac:dyDescent="0.35">
      <c r="A33" s="14" t="s">
        <v>79</v>
      </c>
      <c r="B33" s="14" t="s">
        <v>51</v>
      </c>
      <c r="C33" s="14">
        <v>2</v>
      </c>
      <c r="D33" s="14" t="s">
        <v>51</v>
      </c>
      <c r="E33" s="14">
        <v>215</v>
      </c>
      <c r="F33" s="14">
        <v>215</v>
      </c>
      <c r="G33" s="14">
        <v>344</v>
      </c>
      <c r="H33" s="14">
        <v>204</v>
      </c>
      <c r="I33" s="14">
        <v>233</v>
      </c>
      <c r="J33" s="18">
        <f t="shared" si="9"/>
        <v>0.94883720930232562</v>
      </c>
      <c r="K33" s="18">
        <f t="shared" si="10"/>
        <v>0.78175313059033991</v>
      </c>
      <c r="L33" s="14">
        <v>11770</v>
      </c>
      <c r="M33" s="14">
        <v>8224</v>
      </c>
      <c r="N33" s="14">
        <v>1730</v>
      </c>
      <c r="O33" s="18">
        <f t="shared" si="0"/>
        <v>0.84570943075615967</v>
      </c>
      <c r="P33" s="14">
        <v>266247</v>
      </c>
      <c r="Q33" s="14">
        <v>227633</v>
      </c>
      <c r="R33" s="18">
        <f t="shared" si="1"/>
        <v>0.85496925786957223</v>
      </c>
      <c r="S33" s="14">
        <v>1408964</v>
      </c>
      <c r="T33" s="14">
        <v>1219817</v>
      </c>
      <c r="U33" s="18">
        <f t="shared" si="2"/>
        <v>0.86575455441019078</v>
      </c>
      <c r="V33" s="14">
        <v>71078</v>
      </c>
      <c r="W33" s="14">
        <v>65628</v>
      </c>
      <c r="X33" s="18">
        <f t="shared" si="11"/>
        <v>0.92332367258504744</v>
      </c>
      <c r="Y33" s="14">
        <v>60930</v>
      </c>
      <c r="Z33" s="18">
        <f t="shared" si="12"/>
        <v>0.85722727144826805</v>
      </c>
      <c r="AA33" s="14">
        <v>106194</v>
      </c>
      <c r="AB33" s="14">
        <v>91144</v>
      </c>
      <c r="AC33" s="18">
        <f t="shared" si="13"/>
        <v>0.85827824547526221</v>
      </c>
      <c r="AD33" s="14">
        <v>75767</v>
      </c>
      <c r="AE33" s="18">
        <f t="shared" si="14"/>
        <v>0.71347722093526944</v>
      </c>
      <c r="AF33" s="14">
        <v>1142717</v>
      </c>
      <c r="AG33" s="14">
        <v>992184</v>
      </c>
      <c r="AH33" s="18">
        <f t="shared" si="15"/>
        <v>0.86826747129866799</v>
      </c>
      <c r="AI33" s="14">
        <v>950834</v>
      </c>
      <c r="AJ33" s="18">
        <f t="shared" si="16"/>
        <v>0.83208178402876654</v>
      </c>
      <c r="AK33" s="14">
        <v>1</v>
      </c>
      <c r="AL33" s="14">
        <v>0</v>
      </c>
      <c r="AM33" s="14">
        <v>1</v>
      </c>
      <c r="AN33" s="14">
        <v>7887</v>
      </c>
      <c r="AO33" s="14">
        <v>492</v>
      </c>
      <c r="AP33" s="18">
        <f t="shared" si="20"/>
        <v>0.84177215189873422</v>
      </c>
      <c r="AQ33" s="14">
        <v>273</v>
      </c>
      <c r="AR33" s="14">
        <v>179</v>
      </c>
      <c r="AS33" s="18">
        <f t="shared" si="22"/>
        <v>4.5408880851918826E-2</v>
      </c>
      <c r="AT33" s="14">
        <v>64</v>
      </c>
      <c r="AU33" s="14">
        <v>1059</v>
      </c>
      <c r="AV33" s="18">
        <f t="shared" si="27"/>
        <v>0.11281896724934699</v>
      </c>
      <c r="AW33" s="14">
        <v>8224</v>
      </c>
      <c r="AX33" s="14">
        <f t="shared" si="26"/>
        <v>1730</v>
      </c>
      <c r="AY33" s="14">
        <v>251393</v>
      </c>
      <c r="AZ33" s="14">
        <v>49620</v>
      </c>
      <c r="BA33" s="14">
        <v>8373</v>
      </c>
      <c r="BB33" s="14">
        <v>8141</v>
      </c>
      <c r="BC33" s="14">
        <f t="shared" si="23"/>
        <v>317527</v>
      </c>
      <c r="BD33" s="18">
        <f t="shared" si="24"/>
        <v>0.79172164886765539</v>
      </c>
      <c r="BE33" s="18">
        <f t="shared" si="3"/>
        <v>0.1562701754496468</v>
      </c>
      <c r="BF33" s="18">
        <f t="shared" si="3"/>
        <v>2.6369411105197353E-2</v>
      </c>
      <c r="BG33" s="18">
        <f t="shared" si="3"/>
        <v>2.5638764577500497E-2</v>
      </c>
      <c r="BH33" s="14">
        <v>749718</v>
      </c>
      <c r="BI33" s="14">
        <v>78119</v>
      </c>
      <c r="BJ33" s="14">
        <v>14888</v>
      </c>
      <c r="BK33" s="14">
        <v>19426</v>
      </c>
      <c r="BL33" s="14">
        <f t="shared" si="17"/>
        <v>862151</v>
      </c>
      <c r="BM33" s="18">
        <f t="shared" si="25"/>
        <v>0.8695901298032479</v>
      </c>
      <c r="BN33" s="18">
        <f t="shared" si="4"/>
        <v>9.0609417607820444E-2</v>
      </c>
      <c r="BO33" s="18">
        <f t="shared" si="4"/>
        <v>1.7268436735560243E-2</v>
      </c>
      <c r="BP33" s="18">
        <f t="shared" si="4"/>
        <v>2.2532015853371393E-2</v>
      </c>
      <c r="BQ33" s="14">
        <v>1</v>
      </c>
      <c r="BR33" s="14">
        <v>0</v>
      </c>
      <c r="BS33" s="14" t="s">
        <v>51</v>
      </c>
      <c r="BT33" s="14">
        <v>1</v>
      </c>
      <c r="BU33" s="14">
        <v>0</v>
      </c>
      <c r="BV33" s="14">
        <v>0</v>
      </c>
      <c r="BW33" s="14">
        <v>0</v>
      </c>
      <c r="BX33" s="14">
        <v>1</v>
      </c>
      <c r="BY33" s="14">
        <v>1</v>
      </c>
      <c r="BZ33" s="14">
        <v>0</v>
      </c>
      <c r="CA33" s="14">
        <v>0</v>
      </c>
      <c r="CB33" s="14">
        <v>1</v>
      </c>
      <c r="CC33" s="14">
        <v>1</v>
      </c>
      <c r="CD33" s="14">
        <v>227633</v>
      </c>
      <c r="CE33" s="18">
        <f t="shared" si="18"/>
        <v>1</v>
      </c>
      <c r="CF33" s="14">
        <v>1</v>
      </c>
      <c r="CG33" s="14">
        <v>1</v>
      </c>
      <c r="CH33" s="14">
        <v>25028</v>
      </c>
      <c r="CI33" s="18">
        <v>0.80900000000000005</v>
      </c>
      <c r="CJ33" s="14">
        <v>11974</v>
      </c>
      <c r="CK33" s="18">
        <f t="shared" si="5"/>
        <v>0.47842416493527251</v>
      </c>
      <c r="CL33" s="19">
        <f t="shared" si="21"/>
        <v>-0.33057583506472754</v>
      </c>
      <c r="CM33" s="14">
        <v>77737</v>
      </c>
      <c r="CN33" s="14">
        <v>34133</v>
      </c>
      <c r="CO33" s="18">
        <f t="shared" si="6"/>
        <v>0.43908306211971132</v>
      </c>
      <c r="CP33" s="17">
        <v>0.95099999999999996</v>
      </c>
      <c r="CQ33" s="19">
        <f t="shared" si="19"/>
        <v>-0.51191693788028858</v>
      </c>
      <c r="CR33" s="14">
        <v>1159668</v>
      </c>
      <c r="CS33" s="14">
        <v>234115</v>
      </c>
      <c r="CT33" s="18">
        <f t="shared" si="7"/>
        <v>0.20188105561246839</v>
      </c>
      <c r="CU33" s="18">
        <v>0.54600000000000004</v>
      </c>
      <c r="CV33" s="19">
        <f t="shared" si="28"/>
        <v>-0.34411894438753166</v>
      </c>
      <c r="CW33" s="14">
        <v>1</v>
      </c>
      <c r="CX33" s="14">
        <v>1</v>
      </c>
      <c r="CY33" s="14">
        <v>1</v>
      </c>
      <c r="CZ33" s="14">
        <v>0</v>
      </c>
      <c r="DA33" s="14">
        <v>0</v>
      </c>
      <c r="DB33" s="14">
        <v>0</v>
      </c>
      <c r="DC33" s="14">
        <v>0</v>
      </c>
      <c r="DD33" s="14">
        <v>0</v>
      </c>
      <c r="DE33" s="14">
        <v>0</v>
      </c>
      <c r="DF33" s="14">
        <v>0</v>
      </c>
      <c r="DG33" s="14">
        <v>311</v>
      </c>
      <c r="DH33" s="14">
        <v>80</v>
      </c>
      <c r="DI33" s="14">
        <v>43</v>
      </c>
      <c r="DJ33" s="14">
        <v>0</v>
      </c>
      <c r="DK33" s="14">
        <v>0</v>
      </c>
      <c r="DL33" s="14">
        <v>0</v>
      </c>
      <c r="DM33" s="14">
        <v>434</v>
      </c>
      <c r="DN33" s="14">
        <v>311</v>
      </c>
      <c r="DO33" s="14">
        <v>80</v>
      </c>
      <c r="DP33" s="14">
        <v>43</v>
      </c>
      <c r="DQ33" s="14">
        <v>0</v>
      </c>
      <c r="DR33" s="14">
        <v>0</v>
      </c>
      <c r="DS33" s="14">
        <v>0</v>
      </c>
      <c r="DT33" s="14">
        <v>11</v>
      </c>
      <c r="DU33" s="14">
        <v>14</v>
      </c>
      <c r="DV33" s="14">
        <v>0</v>
      </c>
      <c r="DW33" s="14">
        <v>63</v>
      </c>
      <c r="DX33" s="14">
        <v>127</v>
      </c>
      <c r="DY33" s="14">
        <v>5</v>
      </c>
      <c r="DZ33" s="14">
        <v>311</v>
      </c>
      <c r="EA33" s="14">
        <v>80</v>
      </c>
      <c r="EB33" s="14">
        <v>43</v>
      </c>
      <c r="HL33" s="20"/>
      <c r="HN33" s="20"/>
      <c r="HP33" s="20"/>
      <c r="IH33" s="20"/>
      <c r="IJ33" s="20"/>
      <c r="IL33" s="20"/>
      <c r="JG33" s="20"/>
      <c r="JI33" s="20"/>
      <c r="JK33" s="20"/>
    </row>
    <row r="34" spans="1:271" x14ac:dyDescent="0.35">
      <c r="A34" s="14" t="s">
        <v>136</v>
      </c>
      <c r="B34" s="14" t="s">
        <v>51</v>
      </c>
      <c r="C34" s="14">
        <v>2</v>
      </c>
      <c r="D34" s="14" t="s">
        <v>51</v>
      </c>
      <c r="E34" s="14">
        <v>883</v>
      </c>
      <c r="F34" s="14">
        <v>883</v>
      </c>
      <c r="G34" s="14">
        <v>7391</v>
      </c>
      <c r="H34" s="14">
        <v>866</v>
      </c>
      <c r="I34" s="14">
        <v>2307</v>
      </c>
      <c r="J34" s="18">
        <f t="shared" si="9"/>
        <v>0.98074745186862966</v>
      </c>
      <c r="K34" s="18">
        <f t="shared" si="10"/>
        <v>0.38349045201837079</v>
      </c>
      <c r="L34" s="14">
        <v>101372</v>
      </c>
      <c r="M34" s="14">
        <v>94138</v>
      </c>
      <c r="N34" s="14">
        <v>32801</v>
      </c>
      <c r="O34" s="18">
        <f t="shared" si="0"/>
        <v>1.25220968314722</v>
      </c>
      <c r="P34" s="14">
        <v>2161358</v>
      </c>
      <c r="Q34" s="14">
        <v>2903324</v>
      </c>
      <c r="R34" s="18">
        <f t="shared" si="1"/>
        <v>1.3432869519996224</v>
      </c>
      <c r="S34" s="14">
        <v>9499836</v>
      </c>
      <c r="T34" s="14">
        <v>11682651</v>
      </c>
      <c r="U34" s="18">
        <f t="shared" si="2"/>
        <v>1.229773966624266</v>
      </c>
      <c r="V34" s="14">
        <v>604649</v>
      </c>
      <c r="W34" s="14">
        <v>753572</v>
      </c>
      <c r="X34" s="18">
        <f t="shared" si="11"/>
        <v>1.2462966117532652</v>
      </c>
      <c r="Y34" s="14">
        <v>600666</v>
      </c>
      <c r="Z34" s="18">
        <f t="shared" si="12"/>
        <v>0.99341270720699115</v>
      </c>
      <c r="AA34" s="14">
        <v>835371</v>
      </c>
      <c r="AB34" s="14">
        <v>1180441</v>
      </c>
      <c r="AC34" s="18">
        <f t="shared" si="13"/>
        <v>1.4130739515736122</v>
      </c>
      <c r="AD34" s="14">
        <v>804690</v>
      </c>
      <c r="AE34" s="18">
        <f t="shared" si="14"/>
        <v>0.96327260582423857</v>
      </c>
      <c r="AF34" s="14">
        <v>7338478</v>
      </c>
      <c r="AG34" s="14">
        <v>8780403</v>
      </c>
      <c r="AH34" s="18">
        <f t="shared" si="15"/>
        <v>1.1964882908962866</v>
      </c>
      <c r="AI34" s="14">
        <v>1699049</v>
      </c>
      <c r="AJ34" s="18">
        <f t="shared" si="16"/>
        <v>0.23152607393522198</v>
      </c>
      <c r="AK34" s="14">
        <v>0</v>
      </c>
      <c r="AL34" s="14">
        <v>0</v>
      </c>
      <c r="AM34" s="14">
        <v>1</v>
      </c>
      <c r="AN34" s="14">
        <v>94096</v>
      </c>
      <c r="AO34" s="14">
        <v>24078</v>
      </c>
      <c r="AP34" s="18">
        <f t="shared" si="20"/>
        <v>0.93093641928139848</v>
      </c>
      <c r="AQ34" s="14">
        <v>22</v>
      </c>
      <c r="AR34" s="14">
        <v>2596</v>
      </c>
      <c r="AS34" s="18">
        <f t="shared" si="22"/>
        <v>2.0623754342568596E-2</v>
      </c>
      <c r="AT34" s="14">
        <v>20</v>
      </c>
      <c r="AU34" s="14">
        <v>6129</v>
      </c>
      <c r="AV34" s="18">
        <f t="shared" si="27"/>
        <v>4.843982637603296E-2</v>
      </c>
      <c r="AW34" s="14">
        <v>94138</v>
      </c>
      <c r="AX34" s="14">
        <f t="shared" si="26"/>
        <v>32803</v>
      </c>
      <c r="AY34" s="14">
        <v>3384558</v>
      </c>
      <c r="AZ34" s="14">
        <v>440225</v>
      </c>
      <c r="BA34" s="14">
        <v>65353</v>
      </c>
      <c r="BB34" s="14">
        <v>81089</v>
      </c>
      <c r="BC34" s="14">
        <f t="shared" si="23"/>
        <v>3971225</v>
      </c>
      <c r="BD34" s="18">
        <f t="shared" si="24"/>
        <v>0.85227052106088175</v>
      </c>
      <c r="BE34" s="18">
        <f t="shared" si="3"/>
        <v>0.11085370383194103</v>
      </c>
      <c r="BF34" s="18">
        <f t="shared" si="3"/>
        <v>1.6456634917437315E-2</v>
      </c>
      <c r="BG34" s="18">
        <f t="shared" si="3"/>
        <v>2.0419140189739941E-2</v>
      </c>
      <c r="BH34" s="14">
        <v>6146448</v>
      </c>
      <c r="BI34" s="14">
        <v>712581</v>
      </c>
      <c r="BJ34" s="14">
        <v>148198</v>
      </c>
      <c r="BK34" s="14">
        <v>165232</v>
      </c>
      <c r="BL34" s="14">
        <f t="shared" si="17"/>
        <v>7172459</v>
      </c>
      <c r="BM34" s="18">
        <f t="shared" si="25"/>
        <v>0.85695129104258383</v>
      </c>
      <c r="BN34" s="18">
        <f t="shared" si="4"/>
        <v>9.9349609387798521E-2</v>
      </c>
      <c r="BO34" s="18">
        <f t="shared" si="4"/>
        <v>2.0662090923071152E-2</v>
      </c>
      <c r="BP34" s="18">
        <f t="shared" si="4"/>
        <v>2.3037008646546463E-2</v>
      </c>
      <c r="BQ34" s="14">
        <v>1</v>
      </c>
      <c r="BR34" s="14">
        <v>0</v>
      </c>
      <c r="BS34" s="14" t="s">
        <v>51</v>
      </c>
      <c r="BT34" s="14">
        <v>1</v>
      </c>
      <c r="BU34" s="14">
        <v>1</v>
      </c>
      <c r="BV34" s="14">
        <v>1</v>
      </c>
      <c r="BW34" s="14">
        <v>1</v>
      </c>
      <c r="BX34" s="14">
        <v>1</v>
      </c>
      <c r="BY34" s="14">
        <v>1</v>
      </c>
      <c r="BZ34" s="14">
        <v>1</v>
      </c>
      <c r="CA34" s="14">
        <v>0</v>
      </c>
      <c r="CB34" s="14">
        <v>0</v>
      </c>
      <c r="CC34" s="14">
        <v>1</v>
      </c>
      <c r="CD34" s="14">
        <v>2903324</v>
      </c>
      <c r="CE34" s="18">
        <f t="shared" si="18"/>
        <v>1</v>
      </c>
      <c r="CF34" s="14">
        <v>1</v>
      </c>
      <c r="CG34" s="14">
        <v>1</v>
      </c>
      <c r="CH34" s="14">
        <v>211766</v>
      </c>
      <c r="CI34" s="18">
        <v>0.61299999999999999</v>
      </c>
      <c r="CJ34" s="14">
        <v>75910</v>
      </c>
      <c r="CK34" s="18">
        <f t="shared" ref="CK34:CK57" si="29">IF(CJ34="NULL","NULL",CJ34/CH34)</f>
        <v>0.35846169828962154</v>
      </c>
      <c r="CL34" s="19">
        <f t="shared" si="21"/>
        <v>-0.25453830171037845</v>
      </c>
      <c r="CM34" s="14">
        <v>605860</v>
      </c>
      <c r="CN34" s="14">
        <v>491240</v>
      </c>
      <c r="CO34" s="18">
        <f t="shared" si="6"/>
        <v>0.8108143795596342</v>
      </c>
      <c r="CP34" s="17">
        <v>0.91900000000000004</v>
      </c>
      <c r="CQ34" s="19">
        <f t="shared" si="19"/>
        <v>-0.10818562044036584</v>
      </c>
      <c r="CR34" s="14">
        <v>7455868</v>
      </c>
      <c r="CS34" s="14">
        <v>1444755</v>
      </c>
      <c r="CT34" s="18">
        <f t="shared" si="7"/>
        <v>0.19377421917877302</v>
      </c>
      <c r="CU34" s="18">
        <v>0.47299999999999998</v>
      </c>
      <c r="CV34" s="19">
        <f t="shared" si="28"/>
        <v>-0.27922578082122695</v>
      </c>
      <c r="CW34" s="14">
        <v>1</v>
      </c>
      <c r="CX34" s="14">
        <v>1</v>
      </c>
      <c r="CY34" s="14">
        <v>1</v>
      </c>
      <c r="CZ34" s="14">
        <v>0</v>
      </c>
      <c r="DA34" s="14">
        <v>0</v>
      </c>
      <c r="DB34" s="14">
        <v>0</v>
      </c>
      <c r="DC34" s="14">
        <v>0</v>
      </c>
      <c r="DD34" s="14">
        <v>0</v>
      </c>
      <c r="DE34" s="14">
        <v>0</v>
      </c>
      <c r="DF34" s="14">
        <v>0</v>
      </c>
      <c r="DG34" s="14">
        <v>2842</v>
      </c>
      <c r="DH34" s="14">
        <v>257</v>
      </c>
      <c r="DI34" s="14">
        <v>3</v>
      </c>
      <c r="DJ34" s="14">
        <v>0</v>
      </c>
      <c r="DK34" s="14">
        <v>0</v>
      </c>
      <c r="DL34" s="14">
        <v>0</v>
      </c>
      <c r="DM34" s="14">
        <v>3102</v>
      </c>
      <c r="DN34" s="14">
        <v>2842</v>
      </c>
      <c r="DO34" s="14">
        <v>257</v>
      </c>
      <c r="DP34" s="14">
        <v>3</v>
      </c>
      <c r="DQ34" s="14">
        <v>0</v>
      </c>
      <c r="DR34" s="14">
        <v>0</v>
      </c>
      <c r="DS34" s="14">
        <v>0</v>
      </c>
      <c r="DT34" s="14">
        <v>0</v>
      </c>
      <c r="DU34" s="14">
        <v>0</v>
      </c>
      <c r="DV34" s="14">
        <v>0</v>
      </c>
      <c r="DW34" s="14">
        <v>39</v>
      </c>
      <c r="DX34" s="14">
        <v>3</v>
      </c>
      <c r="DY34" s="14">
        <v>0</v>
      </c>
      <c r="DZ34" s="14">
        <v>2842</v>
      </c>
      <c r="EA34" s="14">
        <v>257</v>
      </c>
      <c r="EB34" s="14">
        <v>3</v>
      </c>
      <c r="HL34" s="20"/>
      <c r="HN34" s="20"/>
      <c r="HP34" s="20"/>
      <c r="IH34" s="20"/>
      <c r="IJ34" s="20"/>
      <c r="IL34" s="20"/>
      <c r="JG34" s="20"/>
      <c r="JI34" s="20"/>
      <c r="JK34" s="20"/>
    </row>
    <row r="35" spans="1:271" x14ac:dyDescent="0.35">
      <c r="A35" s="14" t="s">
        <v>74</v>
      </c>
      <c r="B35" s="14" t="s">
        <v>51</v>
      </c>
      <c r="C35" s="14">
        <v>2</v>
      </c>
      <c r="D35" s="14" t="s">
        <v>51</v>
      </c>
      <c r="E35" s="14">
        <v>960</v>
      </c>
      <c r="F35" s="14">
        <v>960</v>
      </c>
      <c r="G35" s="14">
        <v>828</v>
      </c>
      <c r="H35" s="14">
        <v>676</v>
      </c>
      <c r="I35" s="14">
        <v>224</v>
      </c>
      <c r="J35" s="18">
        <f t="shared" si="9"/>
        <v>0.70416666666666672</v>
      </c>
      <c r="K35" s="18">
        <f t="shared" si="10"/>
        <v>0.50335570469798663</v>
      </c>
      <c r="L35" s="14">
        <v>21328</v>
      </c>
      <c r="M35" s="14">
        <v>18165</v>
      </c>
      <c r="N35" s="14">
        <v>5984</v>
      </c>
      <c r="O35" s="18">
        <f t="shared" si="0"/>
        <v>1.132267441860465</v>
      </c>
      <c r="P35" s="14">
        <v>477437</v>
      </c>
      <c r="Q35" s="14">
        <v>655440</v>
      </c>
      <c r="R35" s="18">
        <f t="shared" si="1"/>
        <v>1.3728303420137107</v>
      </c>
      <c r="S35" s="14">
        <v>2130909</v>
      </c>
      <c r="T35" s="14">
        <v>3177354</v>
      </c>
      <c r="U35" s="18">
        <f t="shared" si="2"/>
        <v>1.491079159175732</v>
      </c>
      <c r="V35" s="14">
        <v>123642</v>
      </c>
      <c r="W35" s="14">
        <v>143577</v>
      </c>
      <c r="X35" s="18">
        <f t="shared" si="11"/>
        <v>1.1612316203231912</v>
      </c>
      <c r="Y35" s="14">
        <v>122987</v>
      </c>
      <c r="Z35" s="18">
        <f t="shared" si="12"/>
        <v>0.99470244738842784</v>
      </c>
      <c r="AA35" s="14">
        <v>193323</v>
      </c>
      <c r="AB35" s="14">
        <v>293018</v>
      </c>
      <c r="AC35" s="18">
        <f t="shared" si="13"/>
        <v>1.5156913559172991</v>
      </c>
      <c r="AD35" s="14">
        <v>180639</v>
      </c>
      <c r="AE35" s="18">
        <f t="shared" si="14"/>
        <v>0.93438959668534005</v>
      </c>
      <c r="AF35" s="14">
        <v>1653472</v>
      </c>
      <c r="AG35" s="14">
        <v>2521914</v>
      </c>
      <c r="AH35" s="18">
        <f t="shared" si="15"/>
        <v>1.5252232877242553</v>
      </c>
      <c r="AI35" s="14">
        <v>1870435</v>
      </c>
      <c r="AJ35" s="18">
        <f t="shared" si="16"/>
        <v>1.1312166157031991</v>
      </c>
      <c r="AK35" s="14">
        <v>1</v>
      </c>
      <c r="AL35" s="14">
        <v>0</v>
      </c>
      <c r="AM35" s="14">
        <v>1</v>
      </c>
      <c r="AN35" s="14">
        <v>14626</v>
      </c>
      <c r="AO35" s="14">
        <v>3806</v>
      </c>
      <c r="AP35" s="18">
        <f t="shared" si="20"/>
        <v>0.76326141869228536</v>
      </c>
      <c r="AQ35" s="14">
        <v>2737</v>
      </c>
      <c r="AR35" s="14">
        <v>482</v>
      </c>
      <c r="AS35" s="18">
        <f t="shared" si="22"/>
        <v>0.13329744502877966</v>
      </c>
      <c r="AT35" s="14">
        <v>802</v>
      </c>
      <c r="AU35" s="14">
        <v>1696</v>
      </c>
      <c r="AV35" s="18">
        <f t="shared" si="27"/>
        <v>0.10344113627893495</v>
      </c>
      <c r="AW35" s="14">
        <v>18165</v>
      </c>
      <c r="AX35" s="14">
        <f t="shared" si="26"/>
        <v>5984</v>
      </c>
      <c r="AY35" s="14">
        <v>577454</v>
      </c>
      <c r="AZ35" s="14">
        <v>36919</v>
      </c>
      <c r="BA35" s="14">
        <v>11594</v>
      </c>
      <c r="BB35" s="14">
        <v>8425</v>
      </c>
      <c r="BC35" s="14">
        <f t="shared" si="23"/>
        <v>634392</v>
      </c>
      <c r="BD35" s="18">
        <f t="shared" si="24"/>
        <v>0.91024792242020702</v>
      </c>
      <c r="BE35" s="18">
        <f t="shared" si="3"/>
        <v>5.8195878888762785E-2</v>
      </c>
      <c r="BF35" s="18">
        <f t="shared" si="3"/>
        <v>1.8275766403107227E-2</v>
      </c>
      <c r="BG35" s="18">
        <f t="shared" si="3"/>
        <v>1.3280432287922925E-2</v>
      </c>
      <c r="BH35" s="14">
        <v>1543602</v>
      </c>
      <c r="BI35" s="14">
        <v>125279</v>
      </c>
      <c r="BJ35" s="14">
        <v>32059</v>
      </c>
      <c r="BK35" s="14">
        <v>29351</v>
      </c>
      <c r="BL35" s="14">
        <f t="shared" si="17"/>
        <v>1730291</v>
      </c>
      <c r="BM35" s="18">
        <f t="shared" si="25"/>
        <v>0.89210543197647096</v>
      </c>
      <c r="BN35" s="18">
        <f t="shared" si="4"/>
        <v>7.2403428093887098E-2</v>
      </c>
      <c r="BO35" s="18">
        <f t="shared" si="4"/>
        <v>1.8528097296928666E-2</v>
      </c>
      <c r="BP35" s="18">
        <f t="shared" si="4"/>
        <v>1.6963042632713227E-2</v>
      </c>
      <c r="BQ35" s="14">
        <v>1</v>
      </c>
      <c r="BR35" s="14">
        <v>1</v>
      </c>
      <c r="BS35" s="14" t="s">
        <v>197</v>
      </c>
      <c r="BT35" s="14">
        <v>1</v>
      </c>
      <c r="BU35" s="14">
        <v>1</v>
      </c>
      <c r="BV35" s="14">
        <v>1</v>
      </c>
      <c r="BW35" s="14">
        <v>1</v>
      </c>
      <c r="BX35" s="14">
        <v>1</v>
      </c>
      <c r="BY35" s="14">
        <v>1</v>
      </c>
      <c r="BZ35" s="14">
        <v>1</v>
      </c>
      <c r="CA35" s="14">
        <v>0</v>
      </c>
      <c r="CB35" s="14">
        <v>1</v>
      </c>
      <c r="CC35" s="14">
        <v>1</v>
      </c>
      <c r="CD35" s="14">
        <v>655440</v>
      </c>
      <c r="CE35" s="18">
        <f t="shared" si="18"/>
        <v>1</v>
      </c>
      <c r="CF35" s="14">
        <v>1</v>
      </c>
      <c r="CG35" s="14">
        <v>1</v>
      </c>
      <c r="CH35" s="14">
        <v>42914</v>
      </c>
      <c r="CI35" s="18">
        <v>0.68700000000000006</v>
      </c>
      <c r="CJ35" s="14">
        <v>26601</v>
      </c>
      <c r="CK35" s="18">
        <f t="shared" si="29"/>
        <v>0.61986764226126667</v>
      </c>
      <c r="CL35" s="19">
        <f t="shared" si="21"/>
        <v>-6.7132357738733384E-2</v>
      </c>
      <c r="CM35" s="14">
        <v>141277</v>
      </c>
      <c r="CN35" s="14">
        <v>138550</v>
      </c>
      <c r="CO35" s="18">
        <f t="shared" si="6"/>
        <v>0.98069749499210768</v>
      </c>
      <c r="CP35" s="17">
        <v>0.90700000000000003</v>
      </c>
      <c r="CQ35" s="19">
        <f t="shared" si="19"/>
        <v>7.3697494992107648E-2</v>
      </c>
      <c r="CR35" s="14">
        <v>1682353</v>
      </c>
      <c r="CS35" s="14">
        <v>469416</v>
      </c>
      <c r="CT35" s="18">
        <f t="shared" si="7"/>
        <v>0.27902348674743055</v>
      </c>
      <c r="CU35" s="18">
        <v>0.495</v>
      </c>
      <c r="CV35" s="19">
        <f t="shared" si="28"/>
        <v>-0.21597651325256945</v>
      </c>
      <c r="CW35" s="14">
        <v>0</v>
      </c>
      <c r="CX35" s="14">
        <v>1</v>
      </c>
      <c r="CY35" s="14">
        <v>0</v>
      </c>
      <c r="CZ35" s="14">
        <v>0</v>
      </c>
      <c r="DA35" s="14">
        <v>0</v>
      </c>
      <c r="DB35" s="14">
        <v>0</v>
      </c>
      <c r="DC35" s="14">
        <v>0</v>
      </c>
      <c r="DD35" s="14">
        <v>0</v>
      </c>
      <c r="DE35" s="14">
        <v>0</v>
      </c>
      <c r="DF35" s="14">
        <v>0</v>
      </c>
      <c r="DG35" s="14">
        <v>460</v>
      </c>
      <c r="DH35" s="14">
        <v>0</v>
      </c>
      <c r="DI35" s="14">
        <v>12</v>
      </c>
      <c r="DJ35" s="14">
        <v>1</v>
      </c>
      <c r="DK35" s="14">
        <v>0</v>
      </c>
      <c r="DL35" s="14">
        <v>0</v>
      </c>
      <c r="DM35" s="14">
        <v>473</v>
      </c>
      <c r="DN35" s="14">
        <v>460</v>
      </c>
      <c r="DO35" s="14">
        <v>0</v>
      </c>
      <c r="DP35" s="14">
        <v>12</v>
      </c>
      <c r="DQ35" s="14">
        <v>1</v>
      </c>
      <c r="DR35" s="14">
        <v>0</v>
      </c>
      <c r="DS35" s="14">
        <v>0</v>
      </c>
      <c r="DT35" s="14">
        <v>23</v>
      </c>
      <c r="DU35" s="14">
        <v>0</v>
      </c>
      <c r="DV35" s="14">
        <v>8</v>
      </c>
      <c r="DW35" s="14">
        <v>41</v>
      </c>
      <c r="DX35" s="14">
        <v>0</v>
      </c>
      <c r="DY35" s="14">
        <v>0</v>
      </c>
      <c r="DZ35" s="14">
        <v>461</v>
      </c>
      <c r="EA35" s="14">
        <v>0</v>
      </c>
      <c r="EB35" s="14">
        <v>12</v>
      </c>
      <c r="HL35" s="20"/>
      <c r="HN35" s="20"/>
      <c r="HP35" s="20"/>
      <c r="IH35" s="20"/>
      <c r="IJ35" s="20"/>
      <c r="IL35" s="20"/>
      <c r="JG35" s="20"/>
      <c r="JI35" s="20"/>
      <c r="JK35" s="20"/>
    </row>
    <row r="36" spans="1:271" x14ac:dyDescent="0.35">
      <c r="A36" s="14" t="s">
        <v>56</v>
      </c>
      <c r="B36" s="14" t="s">
        <v>51</v>
      </c>
      <c r="C36" s="14">
        <v>2</v>
      </c>
      <c r="D36" s="14" t="s">
        <v>51</v>
      </c>
      <c r="E36" s="14">
        <v>1253</v>
      </c>
      <c r="F36" s="14">
        <v>1253</v>
      </c>
      <c r="G36" s="14">
        <v>3451</v>
      </c>
      <c r="H36" s="14">
        <v>1172</v>
      </c>
      <c r="I36" s="14">
        <v>2289</v>
      </c>
      <c r="J36" s="18">
        <f t="shared" si="9"/>
        <v>0.93535514764565042</v>
      </c>
      <c r="K36" s="18">
        <f t="shared" si="10"/>
        <v>0.73575680272108845</v>
      </c>
      <c r="L36" s="14">
        <v>93845</v>
      </c>
      <c r="M36" s="14">
        <v>84168</v>
      </c>
      <c r="N36" s="14">
        <v>16981</v>
      </c>
      <c r="O36" s="18">
        <f t="shared" si="0"/>
        <v>1.0778304651286696</v>
      </c>
      <c r="P36" s="14">
        <v>1751441</v>
      </c>
      <c r="Q36" s="14">
        <v>2743116</v>
      </c>
      <c r="R36" s="18">
        <f t="shared" si="1"/>
        <v>1.5662051990332533</v>
      </c>
      <c r="S36" s="14">
        <v>8478072</v>
      </c>
      <c r="T36" s="14">
        <v>12839051</v>
      </c>
      <c r="U36" s="18">
        <f t="shared" si="2"/>
        <v>1.5143833409294001</v>
      </c>
      <c r="V36" s="14">
        <v>514789</v>
      </c>
      <c r="W36" s="14">
        <v>641315</v>
      </c>
      <c r="X36" s="18">
        <f t="shared" si="11"/>
        <v>1.2457822525345337</v>
      </c>
      <c r="Y36" s="14">
        <v>573266</v>
      </c>
      <c r="Z36" s="18">
        <f t="shared" si="12"/>
        <v>1.1135941133163296</v>
      </c>
      <c r="AA36" s="14">
        <v>648734</v>
      </c>
      <c r="AB36" s="14">
        <v>1145783</v>
      </c>
      <c r="AC36" s="18">
        <f t="shared" si="13"/>
        <v>1.7661830580792743</v>
      </c>
      <c r="AD36" s="14">
        <v>728492</v>
      </c>
      <c r="AE36" s="18">
        <f t="shared" si="14"/>
        <v>1.1229440726091124</v>
      </c>
      <c r="AF36" s="14">
        <v>6726631</v>
      </c>
      <c r="AG36" s="14">
        <v>10095935</v>
      </c>
      <c r="AH36" s="18">
        <f t="shared" si="15"/>
        <v>1.5008902673567199</v>
      </c>
      <c r="AI36" s="14">
        <v>8133350</v>
      </c>
      <c r="AJ36" s="18">
        <f t="shared" si="16"/>
        <v>1.2091268273820877</v>
      </c>
      <c r="AK36" s="14">
        <v>1</v>
      </c>
      <c r="AL36" s="14">
        <v>0</v>
      </c>
      <c r="AM36" s="14">
        <v>1</v>
      </c>
      <c r="AN36" s="14">
        <v>50721</v>
      </c>
      <c r="AO36" s="14">
        <v>27108</v>
      </c>
      <c r="AP36" s="18">
        <f t="shared" si="20"/>
        <v>0.92028000141892607</v>
      </c>
      <c r="AQ36" s="14">
        <v>4950</v>
      </c>
      <c r="AR36" s="14">
        <v>893</v>
      </c>
      <c r="AS36" s="18">
        <f t="shared" si="22"/>
        <v>6.9089877144647691E-2</v>
      </c>
      <c r="AT36" s="14">
        <v>539</v>
      </c>
      <c r="AU36" s="14">
        <v>360</v>
      </c>
      <c r="AV36" s="18">
        <f t="shared" si="27"/>
        <v>1.0630121436426198E-2</v>
      </c>
      <c r="AW36" s="14">
        <v>56210</v>
      </c>
      <c r="AX36" s="14">
        <f t="shared" si="26"/>
        <v>28361</v>
      </c>
      <c r="AY36" s="14">
        <v>2976397</v>
      </c>
      <c r="AZ36" s="14">
        <v>213728</v>
      </c>
      <c r="BA36" s="14">
        <v>45015</v>
      </c>
      <c r="BB36" s="14">
        <v>57798</v>
      </c>
      <c r="BC36" s="14">
        <f t="shared" si="23"/>
        <v>3292938</v>
      </c>
      <c r="BD36" s="18">
        <f t="shared" si="24"/>
        <v>0.90387277258180987</v>
      </c>
      <c r="BE36" s="18">
        <f t="shared" si="3"/>
        <v>6.490495721449964E-2</v>
      </c>
      <c r="BF36" s="18">
        <f t="shared" si="3"/>
        <v>1.3670163240243212E-2</v>
      </c>
      <c r="BG36" s="18">
        <f t="shared" si="3"/>
        <v>1.7552106963447233E-2</v>
      </c>
      <c r="BH36" s="14">
        <v>5570996</v>
      </c>
      <c r="BI36" s="14">
        <v>373283</v>
      </c>
      <c r="BJ36" s="14">
        <v>91433</v>
      </c>
      <c r="BK36" s="14">
        <v>101064</v>
      </c>
      <c r="BL36" s="14">
        <f t="shared" si="17"/>
        <v>6136776</v>
      </c>
      <c r="BM36" s="18">
        <f t="shared" si="25"/>
        <v>0.90780501031812144</v>
      </c>
      <c r="BN36" s="18">
        <f t="shared" si="4"/>
        <v>6.0827216114780792E-2</v>
      </c>
      <c r="BO36" s="18">
        <f t="shared" si="4"/>
        <v>1.4899191366932735E-2</v>
      </c>
      <c r="BP36" s="18">
        <f t="shared" si="4"/>
        <v>1.6468582200165036E-2</v>
      </c>
      <c r="BQ36" s="14">
        <v>1</v>
      </c>
      <c r="BR36" s="14">
        <v>0</v>
      </c>
      <c r="BS36" s="14" t="s">
        <v>51</v>
      </c>
      <c r="BT36" s="14">
        <v>1</v>
      </c>
      <c r="BU36" s="14">
        <v>1</v>
      </c>
      <c r="BV36" s="14">
        <v>1</v>
      </c>
      <c r="BW36" s="14">
        <v>1</v>
      </c>
      <c r="BX36" s="14">
        <v>1</v>
      </c>
      <c r="BY36" s="14">
        <v>1</v>
      </c>
      <c r="BZ36" s="14">
        <v>0</v>
      </c>
      <c r="CA36" s="14">
        <v>1</v>
      </c>
      <c r="CB36" s="14">
        <v>1</v>
      </c>
      <c r="CC36" s="14">
        <v>1</v>
      </c>
      <c r="CD36" s="14">
        <v>2743116</v>
      </c>
      <c r="CE36" s="18">
        <f t="shared" si="18"/>
        <v>1</v>
      </c>
      <c r="CF36" s="14">
        <v>1</v>
      </c>
      <c r="CG36" s="14">
        <v>1</v>
      </c>
      <c r="CH36" s="14">
        <v>176859</v>
      </c>
      <c r="CI36" s="18">
        <v>0.67599999999999993</v>
      </c>
      <c r="CJ36" s="14">
        <v>116851</v>
      </c>
      <c r="CK36" s="18">
        <f t="shared" si="29"/>
        <v>0.66070146274716013</v>
      </c>
      <c r="CL36" s="19">
        <f t="shared" si="21"/>
        <v>-1.5298537252839806E-2</v>
      </c>
      <c r="CM36" s="14">
        <v>462922</v>
      </c>
      <c r="CN36" s="14">
        <v>547817</v>
      </c>
      <c r="CO36" s="18">
        <f t="shared" si="6"/>
        <v>1.1833894262964386</v>
      </c>
      <c r="CP36" s="17">
        <v>0.94199999999999995</v>
      </c>
      <c r="CQ36" s="19">
        <f t="shared" si="19"/>
        <v>0.24138942629643867</v>
      </c>
      <c r="CR36" s="14">
        <v>6818419</v>
      </c>
      <c r="CS36" s="14">
        <v>1333026</v>
      </c>
      <c r="CT36" s="18">
        <f t="shared" si="7"/>
        <v>0.1955036790786838</v>
      </c>
      <c r="CU36" s="18">
        <v>0.499</v>
      </c>
      <c r="CV36" s="19">
        <f t="shared" si="28"/>
        <v>-0.30349632092131618</v>
      </c>
      <c r="CW36" s="14">
        <v>1</v>
      </c>
      <c r="CX36" s="14">
        <v>0</v>
      </c>
      <c r="CY36" s="14">
        <v>0</v>
      </c>
      <c r="CZ36" s="14">
        <v>0</v>
      </c>
      <c r="DA36" s="14">
        <v>0</v>
      </c>
      <c r="DB36" s="14">
        <v>0</v>
      </c>
      <c r="DC36" s="14">
        <v>0</v>
      </c>
      <c r="DD36" s="14">
        <v>0</v>
      </c>
      <c r="DE36" s="14">
        <v>0</v>
      </c>
      <c r="DF36" s="14">
        <v>0</v>
      </c>
      <c r="DG36" s="14">
        <v>3795</v>
      </c>
      <c r="DH36" s="14">
        <v>133</v>
      </c>
      <c r="DI36" s="14">
        <v>1</v>
      </c>
      <c r="DJ36" s="14">
        <v>887</v>
      </c>
      <c r="DK36" s="14">
        <v>0</v>
      </c>
      <c r="DL36" s="14">
        <v>0</v>
      </c>
      <c r="DM36" s="14">
        <v>4816</v>
      </c>
      <c r="DN36" s="14">
        <v>3795</v>
      </c>
      <c r="DO36" s="14">
        <v>133</v>
      </c>
      <c r="DP36" s="14">
        <v>1</v>
      </c>
      <c r="DQ36" s="14">
        <v>887</v>
      </c>
      <c r="DR36" s="14">
        <v>0</v>
      </c>
      <c r="DS36" s="14">
        <v>0</v>
      </c>
      <c r="DT36" s="14">
        <v>1</v>
      </c>
      <c r="DU36" s="14">
        <v>0</v>
      </c>
      <c r="DV36" s="14">
        <v>0</v>
      </c>
      <c r="DW36" s="14">
        <v>26</v>
      </c>
      <c r="DX36" s="14">
        <v>1</v>
      </c>
      <c r="DY36" s="14">
        <v>0</v>
      </c>
      <c r="DZ36" s="14">
        <v>4682</v>
      </c>
      <c r="EA36" s="14">
        <v>133</v>
      </c>
      <c r="EB36" s="14">
        <v>1</v>
      </c>
      <c r="HL36" s="20"/>
      <c r="HN36" s="20"/>
      <c r="HP36" s="20"/>
      <c r="IH36" s="20"/>
      <c r="IJ36" s="20"/>
      <c r="IL36" s="20"/>
      <c r="JG36" s="20"/>
      <c r="JI36" s="20"/>
      <c r="JK36" s="20"/>
    </row>
    <row r="37" spans="1:271" x14ac:dyDescent="0.35">
      <c r="A37" s="14" t="s">
        <v>73</v>
      </c>
      <c r="B37" s="14" t="s">
        <v>51</v>
      </c>
      <c r="C37" s="14">
        <v>2</v>
      </c>
      <c r="D37" s="14" t="s">
        <v>51</v>
      </c>
      <c r="E37" s="14">
        <v>1756</v>
      </c>
      <c r="F37" s="14">
        <v>1756</v>
      </c>
      <c r="G37" s="14">
        <v>6538</v>
      </c>
      <c r="H37" s="14">
        <v>1652</v>
      </c>
      <c r="I37" s="14">
        <v>3479</v>
      </c>
      <c r="J37" s="18">
        <f t="shared" si="9"/>
        <v>0.94077448747152614</v>
      </c>
      <c r="K37" s="18">
        <f t="shared" si="10"/>
        <v>0.61863998070894621</v>
      </c>
      <c r="L37" s="14">
        <v>111644</v>
      </c>
      <c r="M37" s="14">
        <v>99192</v>
      </c>
      <c r="N37" s="14">
        <v>21779</v>
      </c>
      <c r="O37" s="18">
        <f t="shared" si="0"/>
        <v>1.0835423309806169</v>
      </c>
      <c r="P37" s="14">
        <v>2480274</v>
      </c>
      <c r="Q37" s="14">
        <v>3088129</v>
      </c>
      <c r="R37" s="18">
        <f t="shared" si="1"/>
        <v>1.2450757456635839</v>
      </c>
      <c r="S37" s="14">
        <v>11385018</v>
      </c>
      <c r="T37" s="14">
        <v>13821931</v>
      </c>
      <c r="U37" s="18">
        <f t="shared" si="2"/>
        <v>1.2140455992252275</v>
      </c>
      <c r="V37" s="14">
        <v>672712</v>
      </c>
      <c r="W37" s="14">
        <v>762782</v>
      </c>
      <c r="X37" s="18">
        <f t="shared" si="11"/>
        <v>1.1338908775226249</v>
      </c>
      <c r="Y37" s="14">
        <v>676411</v>
      </c>
      <c r="Z37" s="18">
        <f t="shared" si="12"/>
        <v>1.0054986383474651</v>
      </c>
      <c r="AA37" s="14">
        <v>961220</v>
      </c>
      <c r="AB37" s="14">
        <v>1289100</v>
      </c>
      <c r="AC37" s="18">
        <f t="shared" si="13"/>
        <v>1.3411081750275691</v>
      </c>
      <c r="AD37" s="14">
        <v>945532</v>
      </c>
      <c r="AE37" s="18">
        <f t="shared" si="14"/>
        <v>0.98367907450947756</v>
      </c>
      <c r="AF37" s="14">
        <v>8904744</v>
      </c>
      <c r="AG37" s="14">
        <v>10734923</v>
      </c>
      <c r="AH37" s="18">
        <f t="shared" si="15"/>
        <v>1.2055285362498911</v>
      </c>
      <c r="AI37" s="14">
        <v>9232121</v>
      </c>
      <c r="AJ37" s="18">
        <f t="shared" si="16"/>
        <v>1.0367643359539589</v>
      </c>
      <c r="AK37" s="14">
        <v>1</v>
      </c>
      <c r="AL37" s="14">
        <v>0</v>
      </c>
      <c r="AM37" s="14">
        <v>0</v>
      </c>
      <c r="AN37" s="14">
        <v>44684</v>
      </c>
      <c r="AO37" s="14">
        <v>68398</v>
      </c>
      <c r="AP37" s="18">
        <f t="shared" si="20"/>
        <v>0.93484784603556459</v>
      </c>
      <c r="AQ37" s="14">
        <v>2057</v>
      </c>
      <c r="AR37" s="14">
        <v>2041</v>
      </c>
      <c r="AS37" s="18">
        <f t="shared" si="22"/>
        <v>3.3878128022618484E-2</v>
      </c>
      <c r="AT37" s="14">
        <v>724</v>
      </c>
      <c r="AU37" s="14">
        <v>3059</v>
      </c>
      <c r="AV37" s="18">
        <f t="shared" si="27"/>
        <v>3.127402594181692E-2</v>
      </c>
      <c r="AW37" s="14">
        <v>47465</v>
      </c>
      <c r="AX37" s="14">
        <f t="shared" si="26"/>
        <v>73498</v>
      </c>
      <c r="AY37" s="14">
        <v>3104801</v>
      </c>
      <c r="AZ37" s="14">
        <v>447023</v>
      </c>
      <c r="BA37" s="14">
        <v>52559</v>
      </c>
      <c r="BB37" s="14">
        <v>43295</v>
      </c>
      <c r="BC37" s="14">
        <f t="shared" si="23"/>
        <v>3647678</v>
      </c>
      <c r="BD37" s="18">
        <f t="shared" si="24"/>
        <v>0.85117189620355749</v>
      </c>
      <c r="BE37" s="18">
        <f t="shared" si="3"/>
        <v>0.12255001675038202</v>
      </c>
      <c r="BF37" s="18">
        <f t="shared" si="3"/>
        <v>1.4408892451581527E-2</v>
      </c>
      <c r="BG37" s="18">
        <f t="shared" si="3"/>
        <v>1.1869194594479009E-2</v>
      </c>
      <c r="BH37" s="14">
        <v>7181991</v>
      </c>
      <c r="BI37" s="14">
        <v>835198</v>
      </c>
      <c r="BJ37" s="14">
        <v>126365</v>
      </c>
      <c r="BK37" s="14">
        <v>92443</v>
      </c>
      <c r="BL37" s="14">
        <f t="shared" si="17"/>
        <v>8235997</v>
      </c>
      <c r="BM37" s="18">
        <f t="shared" si="25"/>
        <v>0.87202447985350162</v>
      </c>
      <c r="BN37" s="18">
        <f t="shared" si="4"/>
        <v>0.10140824480630578</v>
      </c>
      <c r="BO37" s="18">
        <f t="shared" si="4"/>
        <v>1.534301190250555E-2</v>
      </c>
      <c r="BP37" s="18">
        <f t="shared" si="4"/>
        <v>1.1224263437687022E-2</v>
      </c>
      <c r="BQ37" s="14">
        <v>1</v>
      </c>
      <c r="BR37" s="14">
        <v>1</v>
      </c>
      <c r="BS37" s="14" t="s">
        <v>207</v>
      </c>
      <c r="BT37" s="14">
        <v>1</v>
      </c>
      <c r="BU37" s="14">
        <v>1</v>
      </c>
      <c r="BV37" s="14">
        <v>1</v>
      </c>
      <c r="BW37" s="14">
        <v>1</v>
      </c>
      <c r="BX37" s="14">
        <v>1</v>
      </c>
      <c r="BY37" s="14">
        <v>1</v>
      </c>
      <c r="BZ37" s="14">
        <v>1</v>
      </c>
      <c r="CA37" s="14">
        <v>1</v>
      </c>
      <c r="CB37" s="14">
        <v>1</v>
      </c>
      <c r="CC37" s="14">
        <v>1</v>
      </c>
      <c r="CD37" s="14">
        <v>3088129</v>
      </c>
      <c r="CE37" s="18">
        <f t="shared" si="18"/>
        <v>1</v>
      </c>
      <c r="CF37" s="14">
        <v>1</v>
      </c>
      <c r="CG37" s="14">
        <v>1</v>
      </c>
      <c r="CH37" s="14">
        <v>235074</v>
      </c>
      <c r="CI37" s="18">
        <v>0.63400000000000001</v>
      </c>
      <c r="CJ37" s="14">
        <v>147678</v>
      </c>
      <c r="CK37" s="18">
        <f t="shared" si="29"/>
        <v>0.62821919906072132</v>
      </c>
      <c r="CL37" s="19">
        <f t="shared" si="21"/>
        <v>-5.7808009392786852E-3</v>
      </c>
      <c r="CM37" s="14">
        <v>697876</v>
      </c>
      <c r="CN37" s="14">
        <v>703652</v>
      </c>
      <c r="CO37" s="18">
        <f t="shared" si="6"/>
        <v>1.008276541964475</v>
      </c>
      <c r="CP37" s="17">
        <v>0.93700000000000006</v>
      </c>
      <c r="CQ37" s="19">
        <f t="shared" si="19"/>
        <v>7.1276541964474971E-2</v>
      </c>
      <c r="CR37" s="14">
        <v>9066550</v>
      </c>
      <c r="CS37" s="14">
        <v>2418326</v>
      </c>
      <c r="CT37" s="18">
        <f t="shared" si="7"/>
        <v>0.26673056454770555</v>
      </c>
      <c r="CU37" s="18">
        <v>0.505</v>
      </c>
      <c r="CV37" s="19">
        <f t="shared" si="28"/>
        <v>-0.23826943545229445</v>
      </c>
      <c r="CW37" s="14">
        <v>1</v>
      </c>
      <c r="CX37" s="14">
        <v>1</v>
      </c>
      <c r="CY37" s="14">
        <v>1</v>
      </c>
      <c r="CZ37" s="14">
        <v>3</v>
      </c>
      <c r="DA37" s="14">
        <v>6</v>
      </c>
      <c r="DB37" s="14">
        <v>0</v>
      </c>
      <c r="DC37" s="14">
        <v>0</v>
      </c>
      <c r="DD37" s="14">
        <v>0</v>
      </c>
      <c r="DE37" s="14">
        <v>0</v>
      </c>
      <c r="DF37" s="14">
        <v>9</v>
      </c>
      <c r="DG37" s="14">
        <v>6189</v>
      </c>
      <c r="DH37" s="14">
        <v>934</v>
      </c>
      <c r="DI37" s="14">
        <v>0</v>
      </c>
      <c r="DJ37" s="14">
        <v>0</v>
      </c>
      <c r="DK37" s="14">
        <v>0</v>
      </c>
      <c r="DL37" s="14">
        <v>0</v>
      </c>
      <c r="DM37" s="14">
        <v>7123</v>
      </c>
      <c r="DN37" s="14">
        <v>6192</v>
      </c>
      <c r="DO37" s="14">
        <v>940</v>
      </c>
      <c r="DP37" s="14">
        <v>0</v>
      </c>
      <c r="DQ37" s="14">
        <v>0</v>
      </c>
      <c r="DR37" s="14">
        <v>0</v>
      </c>
      <c r="DS37" s="14">
        <v>0</v>
      </c>
      <c r="DT37" s="14">
        <v>0</v>
      </c>
      <c r="DU37" s="14">
        <v>0</v>
      </c>
      <c r="DV37" s="14">
        <v>0</v>
      </c>
      <c r="DW37" s="14">
        <v>26</v>
      </c>
      <c r="DX37" s="14">
        <v>0</v>
      </c>
      <c r="DY37" s="14">
        <v>0</v>
      </c>
      <c r="DZ37" s="14">
        <v>6192</v>
      </c>
      <c r="EA37" s="14">
        <v>940</v>
      </c>
      <c r="EB37" s="14">
        <v>0</v>
      </c>
    </row>
    <row r="38" spans="1:271" x14ac:dyDescent="0.35">
      <c r="A38" s="14" t="s">
        <v>54</v>
      </c>
      <c r="B38" s="14" t="s">
        <v>51</v>
      </c>
      <c r="C38" s="14">
        <v>2</v>
      </c>
      <c r="D38" s="14" t="s">
        <v>51</v>
      </c>
      <c r="E38" s="14">
        <v>1239</v>
      </c>
      <c r="F38" s="14">
        <v>1239</v>
      </c>
      <c r="G38" s="14">
        <v>4827</v>
      </c>
      <c r="H38" s="14">
        <v>1180</v>
      </c>
      <c r="I38" s="14">
        <v>2986</v>
      </c>
      <c r="J38" s="18">
        <f t="shared" si="9"/>
        <v>0.95238095238095233</v>
      </c>
      <c r="K38" s="18">
        <f t="shared" si="10"/>
        <v>0.68677876689746131</v>
      </c>
      <c r="L38" s="14">
        <v>122856</v>
      </c>
      <c r="M38" s="14">
        <v>115202</v>
      </c>
      <c r="N38" s="14">
        <v>11519</v>
      </c>
      <c r="O38" s="18">
        <f t="shared" si="0"/>
        <v>1.0314595949729766</v>
      </c>
      <c r="P38" s="14">
        <v>2512341</v>
      </c>
      <c r="Q38" s="14">
        <v>3106454</v>
      </c>
      <c r="R38" s="18">
        <f t="shared" si="1"/>
        <v>1.2364778507376188</v>
      </c>
      <c r="S38" s="14">
        <v>11047580</v>
      </c>
      <c r="T38" s="14">
        <v>14357162</v>
      </c>
      <c r="U38" s="18">
        <f t="shared" si="2"/>
        <v>1.2995752916023238</v>
      </c>
      <c r="V38" s="14">
        <v>702654</v>
      </c>
      <c r="W38" s="14">
        <v>815894</v>
      </c>
      <c r="X38" s="18">
        <f t="shared" si="11"/>
        <v>1.1611604004246756</v>
      </c>
      <c r="Y38" s="14">
        <v>768249</v>
      </c>
      <c r="Z38" s="18">
        <f t="shared" si="12"/>
        <v>1.0933532008641522</v>
      </c>
      <c r="AA38" s="14">
        <v>964787</v>
      </c>
      <c r="AB38" s="14">
        <v>1111421</v>
      </c>
      <c r="AC38" s="18">
        <f t="shared" si="13"/>
        <v>1.1519858787483661</v>
      </c>
      <c r="AD38" s="14">
        <v>802705</v>
      </c>
      <c r="AE38" s="18">
        <f t="shared" si="14"/>
        <v>0.83200229688003668</v>
      </c>
      <c r="AF38" s="14">
        <v>8535239</v>
      </c>
      <c r="AG38" s="14">
        <v>11250708</v>
      </c>
      <c r="AH38" s="18">
        <f t="shared" si="15"/>
        <v>1.3181479745324063</v>
      </c>
      <c r="AI38" s="14">
        <v>6517629</v>
      </c>
      <c r="AJ38" s="18">
        <f t="shared" si="16"/>
        <v>0.76361411789406253</v>
      </c>
      <c r="AK38" s="14">
        <v>1</v>
      </c>
      <c r="AL38" s="14">
        <v>1</v>
      </c>
      <c r="AM38" s="14">
        <v>1</v>
      </c>
      <c r="AN38" s="14">
        <v>35308</v>
      </c>
      <c r="AO38" s="14">
        <v>59414</v>
      </c>
      <c r="AP38" s="18">
        <f t="shared" si="20"/>
        <v>0.74758492233867913</v>
      </c>
      <c r="AQ38" s="14">
        <v>3995</v>
      </c>
      <c r="AR38" s="14">
        <v>9300</v>
      </c>
      <c r="AS38" s="18">
        <f t="shared" si="22"/>
        <v>0.10492959969693143</v>
      </c>
      <c r="AT38" s="14">
        <v>2894</v>
      </c>
      <c r="AU38" s="14">
        <v>15793</v>
      </c>
      <c r="AV38" s="18">
        <f t="shared" si="27"/>
        <v>0.14748547796438943</v>
      </c>
      <c r="AW38" s="14">
        <v>42197</v>
      </c>
      <c r="AX38" s="14">
        <f t="shared" si="26"/>
        <v>84507</v>
      </c>
      <c r="AY38" s="14">
        <v>3720129</v>
      </c>
      <c r="AZ38" s="14">
        <v>97527</v>
      </c>
      <c r="BA38" s="14">
        <v>23755</v>
      </c>
      <c r="BB38" s="14">
        <v>24263</v>
      </c>
      <c r="BC38" s="14">
        <f t="shared" si="23"/>
        <v>3865674</v>
      </c>
      <c r="BD38" s="18">
        <f t="shared" si="24"/>
        <v>0.96234938590269126</v>
      </c>
      <c r="BE38" s="18">
        <f t="shared" si="3"/>
        <v>2.5228976887342287E-2</v>
      </c>
      <c r="BF38" s="18">
        <f t="shared" si="3"/>
        <v>6.1451120813601975E-3</v>
      </c>
      <c r="BG38" s="18">
        <f t="shared" si="3"/>
        <v>6.2765251286062921E-3</v>
      </c>
      <c r="BH38" s="14">
        <v>7129037</v>
      </c>
      <c r="BI38" s="14">
        <v>309168</v>
      </c>
      <c r="BJ38" s="14">
        <v>159188</v>
      </c>
      <c r="BK38" s="14">
        <v>227275</v>
      </c>
      <c r="BL38" s="14">
        <f t="shared" si="17"/>
        <v>7824668</v>
      </c>
      <c r="BM38" s="18">
        <f t="shared" si="25"/>
        <v>0.91109769769145477</v>
      </c>
      <c r="BN38" s="18">
        <f t="shared" si="4"/>
        <v>3.9511963958087426E-2</v>
      </c>
      <c r="BO38" s="18">
        <f t="shared" si="4"/>
        <v>2.0344377550587451E-2</v>
      </c>
      <c r="BP38" s="18">
        <f t="shared" si="4"/>
        <v>2.904596079987036E-2</v>
      </c>
      <c r="BQ38" s="14">
        <v>1</v>
      </c>
      <c r="BR38" s="14">
        <v>1</v>
      </c>
      <c r="BS38" s="14" t="s">
        <v>216</v>
      </c>
      <c r="BT38" s="14">
        <v>1</v>
      </c>
      <c r="BU38" s="14">
        <v>1</v>
      </c>
      <c r="BV38" s="14">
        <v>1</v>
      </c>
      <c r="BW38" s="14">
        <v>1</v>
      </c>
      <c r="BX38" s="14">
        <v>1</v>
      </c>
      <c r="BY38" s="14">
        <v>1</v>
      </c>
      <c r="BZ38" s="14">
        <v>1</v>
      </c>
      <c r="CA38" s="14">
        <v>0</v>
      </c>
      <c r="CB38" s="14">
        <v>1</v>
      </c>
      <c r="CC38" s="14">
        <v>1</v>
      </c>
      <c r="CD38" s="14">
        <v>3101783</v>
      </c>
      <c r="CE38" s="18">
        <f t="shared" si="18"/>
        <v>0.99849635629563482</v>
      </c>
      <c r="CF38" s="14">
        <v>1</v>
      </c>
      <c r="CG38" s="14">
        <v>1</v>
      </c>
      <c r="CH38" s="14">
        <v>248750</v>
      </c>
      <c r="CI38" s="18">
        <v>0.67099999999999993</v>
      </c>
      <c r="CJ38" s="14">
        <v>179457</v>
      </c>
      <c r="CK38" s="18">
        <f t="shared" si="29"/>
        <v>0.72143517587939698</v>
      </c>
      <c r="CL38" s="19">
        <f t="shared" si="21"/>
        <v>5.0435175879397054E-2</v>
      </c>
      <c r="CM38" s="14">
        <v>702221</v>
      </c>
      <c r="CN38" s="14">
        <v>710903</v>
      </c>
      <c r="CO38" s="18">
        <f t="shared" si="6"/>
        <v>1.0123636291139115</v>
      </c>
      <c r="CP38" s="17">
        <v>0.90599999999999992</v>
      </c>
      <c r="CQ38" s="19">
        <f t="shared" si="19"/>
        <v>0.10636362911391162</v>
      </c>
      <c r="CR38" s="14">
        <v>8685722</v>
      </c>
      <c r="CS38" s="14">
        <v>1849845</v>
      </c>
      <c r="CT38" s="18">
        <f t="shared" si="7"/>
        <v>0.21297538650212383</v>
      </c>
      <c r="CU38" s="18">
        <v>0.47399999999999998</v>
      </c>
      <c r="CV38" s="19">
        <f t="shared" si="28"/>
        <v>-0.26102461349787615</v>
      </c>
      <c r="CW38" s="14">
        <v>1</v>
      </c>
      <c r="CX38" s="14">
        <v>0</v>
      </c>
      <c r="CY38" s="14">
        <v>0</v>
      </c>
      <c r="CZ38" s="14">
        <v>34</v>
      </c>
      <c r="DA38" s="14">
        <v>244</v>
      </c>
      <c r="DB38" s="14">
        <v>171</v>
      </c>
      <c r="DC38" s="14">
        <v>0</v>
      </c>
      <c r="DD38" s="14">
        <v>0</v>
      </c>
      <c r="DE38" s="14">
        <v>0</v>
      </c>
      <c r="DF38" s="14">
        <v>449</v>
      </c>
      <c r="DG38" s="14">
        <v>2216</v>
      </c>
      <c r="DH38" s="14">
        <v>631</v>
      </c>
      <c r="DI38" s="14">
        <v>289</v>
      </c>
      <c r="DJ38" s="14">
        <v>0</v>
      </c>
      <c r="DK38" s="14">
        <v>0</v>
      </c>
      <c r="DL38" s="14">
        <v>0</v>
      </c>
      <c r="DM38" s="14">
        <v>3136</v>
      </c>
      <c r="DN38" s="14">
        <v>2250</v>
      </c>
      <c r="DO38" s="14">
        <v>875</v>
      </c>
      <c r="DP38" s="14">
        <v>460</v>
      </c>
      <c r="DQ38" s="14">
        <v>0</v>
      </c>
      <c r="DR38" s="14">
        <v>0</v>
      </c>
      <c r="DS38" s="14">
        <v>0</v>
      </c>
      <c r="DT38" s="14">
        <v>65</v>
      </c>
      <c r="DU38" s="14">
        <v>0</v>
      </c>
      <c r="DV38" s="14">
        <v>51</v>
      </c>
      <c r="DW38" s="14">
        <v>9</v>
      </c>
      <c r="DX38" s="14">
        <v>0</v>
      </c>
      <c r="DY38" s="14">
        <v>0</v>
      </c>
      <c r="DZ38" s="14">
        <v>2250</v>
      </c>
      <c r="EA38" s="14">
        <v>875</v>
      </c>
      <c r="EB38" s="14">
        <v>460</v>
      </c>
      <c r="HL38" s="20"/>
      <c r="HN38" s="20"/>
      <c r="HP38" s="20"/>
      <c r="IH38" s="20"/>
      <c r="IJ38" s="20"/>
      <c r="IL38" s="20"/>
      <c r="JG38" s="20"/>
      <c r="JI38" s="20"/>
      <c r="JK38" s="20"/>
    </row>
    <row r="39" spans="1:271" x14ac:dyDescent="0.35">
      <c r="A39" s="14" t="s">
        <v>125</v>
      </c>
      <c r="B39" s="14" t="s">
        <v>51</v>
      </c>
      <c r="C39" s="14">
        <v>2</v>
      </c>
      <c r="D39" s="14" t="s">
        <v>51</v>
      </c>
      <c r="E39" s="14">
        <v>195</v>
      </c>
      <c r="F39" s="14">
        <v>195</v>
      </c>
      <c r="G39" s="14">
        <v>542</v>
      </c>
      <c r="H39" s="14">
        <v>195</v>
      </c>
      <c r="I39" s="14">
        <v>356</v>
      </c>
      <c r="J39" s="18">
        <f t="shared" si="9"/>
        <v>1</v>
      </c>
      <c r="K39" s="18">
        <f t="shared" si="10"/>
        <v>0.74762550881953871</v>
      </c>
      <c r="L39" s="14">
        <v>9634</v>
      </c>
      <c r="M39" s="14">
        <v>3904</v>
      </c>
      <c r="N39" s="14">
        <v>6000</v>
      </c>
      <c r="O39" s="18">
        <f t="shared" si="0"/>
        <v>1.028025742163172</v>
      </c>
      <c r="P39" s="14">
        <v>196891</v>
      </c>
      <c r="Q39" s="14">
        <v>199954</v>
      </c>
      <c r="R39" s="18">
        <f t="shared" si="1"/>
        <v>1.0155568309369143</v>
      </c>
      <c r="S39" s="14">
        <v>796628</v>
      </c>
      <c r="T39" s="14">
        <v>794051</v>
      </c>
      <c r="U39" s="18">
        <f t="shared" si="2"/>
        <v>0.99676511495955455</v>
      </c>
      <c r="V39" s="14">
        <v>56112</v>
      </c>
      <c r="W39" s="14">
        <v>55775</v>
      </c>
      <c r="X39" s="18">
        <f t="shared" si="11"/>
        <v>0.99399415454804674</v>
      </c>
      <c r="Y39" s="14">
        <v>50946</v>
      </c>
      <c r="Z39" s="18">
        <f t="shared" si="12"/>
        <v>0.90793413173652693</v>
      </c>
      <c r="AA39" s="14">
        <v>72337</v>
      </c>
      <c r="AB39" s="14">
        <v>74864</v>
      </c>
      <c r="AC39" s="18">
        <f t="shared" si="13"/>
        <v>1.034933713037588</v>
      </c>
      <c r="AD39" s="14">
        <v>62059</v>
      </c>
      <c r="AE39" s="18">
        <f t="shared" si="14"/>
        <v>0.8579150365649667</v>
      </c>
      <c r="AF39" s="14">
        <v>599737</v>
      </c>
      <c r="AG39" s="14">
        <v>594097</v>
      </c>
      <c r="AH39" s="18">
        <f t="shared" si="15"/>
        <v>0.99059587785979519</v>
      </c>
      <c r="AI39" s="14">
        <v>552397</v>
      </c>
      <c r="AJ39" s="18">
        <f t="shared" si="16"/>
        <v>0.92106540033381301</v>
      </c>
      <c r="AK39" s="14">
        <v>1</v>
      </c>
      <c r="AL39" s="14">
        <v>1</v>
      </c>
      <c r="AM39" s="14">
        <v>1</v>
      </c>
      <c r="AN39" s="14">
        <v>3820</v>
      </c>
      <c r="AO39" s="14">
        <v>5355</v>
      </c>
      <c r="AP39" s="18">
        <f t="shared" si="20"/>
        <v>0.92639337641357022</v>
      </c>
      <c r="AQ39" s="14">
        <v>71</v>
      </c>
      <c r="AR39" s="14">
        <v>106</v>
      </c>
      <c r="AS39" s="18">
        <f t="shared" si="22"/>
        <v>1.7871567043618738E-2</v>
      </c>
      <c r="AT39" s="14">
        <v>13</v>
      </c>
      <c r="AU39" s="14">
        <v>539</v>
      </c>
      <c r="AV39" s="18">
        <f t="shared" si="27"/>
        <v>5.5735056542810989E-2</v>
      </c>
      <c r="AW39" s="14">
        <v>3904</v>
      </c>
      <c r="AX39" s="14">
        <f t="shared" si="26"/>
        <v>6000</v>
      </c>
      <c r="AY39" s="14">
        <v>296319</v>
      </c>
      <c r="AZ39" s="14">
        <v>17205</v>
      </c>
      <c r="BA39" s="14">
        <v>2398</v>
      </c>
      <c r="BB39" s="14">
        <v>19105</v>
      </c>
      <c r="BC39" s="14">
        <f t="shared" si="23"/>
        <v>335027</v>
      </c>
      <c r="BD39" s="18">
        <f t="shared" si="24"/>
        <v>0.88446304327710901</v>
      </c>
      <c r="BE39" s="18">
        <f t="shared" si="3"/>
        <v>5.135406997047999E-2</v>
      </c>
      <c r="BF39" s="18">
        <f t="shared" si="3"/>
        <v>7.1576320714449877E-3</v>
      </c>
      <c r="BG39" s="18">
        <f t="shared" si="3"/>
        <v>5.702525468096601E-2</v>
      </c>
      <c r="BH39" s="14">
        <v>678457</v>
      </c>
      <c r="BI39" s="14">
        <v>51230</v>
      </c>
      <c r="BJ39" s="14">
        <v>10151</v>
      </c>
      <c r="BK39" s="14">
        <v>34233</v>
      </c>
      <c r="BL39" s="14">
        <f t="shared" si="17"/>
        <v>774071</v>
      </c>
      <c r="BM39" s="18">
        <f t="shared" si="25"/>
        <v>0.87647903099328095</v>
      </c>
      <c r="BN39" s="18">
        <f t="shared" si="4"/>
        <v>6.6182559480977843E-2</v>
      </c>
      <c r="BO39" s="18">
        <f t="shared" si="4"/>
        <v>1.3113784136080541E-2</v>
      </c>
      <c r="BP39" s="18">
        <f t="shared" si="4"/>
        <v>4.4224625389660641E-2</v>
      </c>
      <c r="BQ39" s="14">
        <v>1</v>
      </c>
      <c r="BR39" s="14">
        <v>1</v>
      </c>
      <c r="BS39" s="14" t="s">
        <v>203</v>
      </c>
      <c r="BT39" s="14">
        <v>1</v>
      </c>
      <c r="BU39" s="14">
        <v>1</v>
      </c>
      <c r="BV39" s="14">
        <v>1</v>
      </c>
      <c r="BW39" s="14">
        <v>1</v>
      </c>
      <c r="BX39" s="14">
        <v>1</v>
      </c>
      <c r="BY39" s="14">
        <v>0</v>
      </c>
      <c r="BZ39" s="14">
        <v>1</v>
      </c>
      <c r="CA39" s="14">
        <v>0</v>
      </c>
      <c r="CB39" s="14">
        <v>0</v>
      </c>
      <c r="CC39" s="14">
        <v>1</v>
      </c>
      <c r="CD39" s="14">
        <v>199954</v>
      </c>
      <c r="CE39" s="18">
        <f t="shared" si="18"/>
        <v>1</v>
      </c>
      <c r="CF39" s="14">
        <v>1</v>
      </c>
      <c r="CG39" s="14">
        <v>1</v>
      </c>
      <c r="CH39" s="14">
        <v>19550</v>
      </c>
      <c r="CI39" s="18">
        <v>0.69099999999999995</v>
      </c>
      <c r="CJ39" s="14">
        <v>13165</v>
      </c>
      <c r="CK39" s="18">
        <f t="shared" si="29"/>
        <v>0.67340153452685425</v>
      </c>
      <c r="CL39" s="19">
        <f t="shared" si="21"/>
        <v>-1.7598465473145697E-2</v>
      </c>
      <c r="CM39" s="14">
        <v>51502</v>
      </c>
      <c r="CN39" s="14">
        <v>44800</v>
      </c>
      <c r="CO39" s="18">
        <f t="shared" si="6"/>
        <v>0.86986913129587196</v>
      </c>
      <c r="CP39" s="17">
        <v>0.91200000000000003</v>
      </c>
      <c r="CQ39" s="19">
        <f t="shared" si="19"/>
        <v>-4.2130868704128077E-2</v>
      </c>
      <c r="CR39" s="14">
        <v>611305</v>
      </c>
      <c r="CS39" s="14">
        <v>183581</v>
      </c>
      <c r="CT39" s="18">
        <f t="shared" si="7"/>
        <v>0.30030999255690694</v>
      </c>
      <c r="CU39" s="18">
        <v>0.44299999999999995</v>
      </c>
      <c r="CV39" s="19">
        <f t="shared" si="28"/>
        <v>-0.14269000744309301</v>
      </c>
      <c r="CW39" s="14">
        <v>0</v>
      </c>
      <c r="CX39" s="14">
        <v>0</v>
      </c>
      <c r="CY39" s="14">
        <v>0</v>
      </c>
      <c r="CZ39" s="14">
        <v>296</v>
      </c>
      <c r="DA39" s="14">
        <v>0</v>
      </c>
      <c r="DB39" s="14">
        <v>0</v>
      </c>
      <c r="DC39" s="14">
        <v>20</v>
      </c>
      <c r="DD39" s="14">
        <v>1</v>
      </c>
      <c r="DE39" s="14">
        <v>0</v>
      </c>
      <c r="DF39" s="14">
        <v>317</v>
      </c>
      <c r="DG39" s="14">
        <v>86</v>
      </c>
      <c r="DH39" s="14">
        <v>7</v>
      </c>
      <c r="DI39" s="14">
        <v>0</v>
      </c>
      <c r="DJ39" s="14">
        <v>26</v>
      </c>
      <c r="DK39" s="14">
        <v>83</v>
      </c>
      <c r="DL39" s="14">
        <v>0</v>
      </c>
      <c r="DM39" s="14">
        <v>202</v>
      </c>
      <c r="DN39" s="14">
        <v>382</v>
      </c>
      <c r="DO39" s="14">
        <v>7</v>
      </c>
      <c r="DP39" s="14">
        <v>0</v>
      </c>
      <c r="DQ39" s="14">
        <v>46</v>
      </c>
      <c r="DR39" s="14">
        <v>84</v>
      </c>
      <c r="DS39" s="14">
        <v>0</v>
      </c>
      <c r="DT39" s="14">
        <v>15</v>
      </c>
      <c r="DU39" s="14">
        <v>1</v>
      </c>
      <c r="DV39" s="14">
        <v>0</v>
      </c>
      <c r="DW39" s="14">
        <v>3</v>
      </c>
      <c r="DX39" s="14">
        <v>0</v>
      </c>
      <c r="DY39" s="14">
        <v>0</v>
      </c>
      <c r="DZ39" s="14">
        <v>428</v>
      </c>
      <c r="EA39" s="14">
        <v>91</v>
      </c>
      <c r="EB39" s="14">
        <v>0</v>
      </c>
      <c r="HL39" s="20"/>
      <c r="HN39" s="20"/>
      <c r="HP39" s="20"/>
      <c r="IH39" s="20"/>
      <c r="IJ39" s="20"/>
      <c r="IL39" s="20"/>
      <c r="JG39" s="20"/>
      <c r="JI39" s="20"/>
      <c r="JK39" s="20"/>
    </row>
    <row r="40" spans="1:271" x14ac:dyDescent="0.35">
      <c r="A40" s="14" t="s">
        <v>128</v>
      </c>
      <c r="B40" s="14" t="s">
        <v>51</v>
      </c>
      <c r="C40" s="14">
        <v>2</v>
      </c>
      <c r="D40" s="14" t="s">
        <v>51</v>
      </c>
      <c r="E40" s="14">
        <v>1179</v>
      </c>
      <c r="F40" s="14">
        <v>1164</v>
      </c>
      <c r="G40" s="14">
        <v>6145</v>
      </c>
      <c r="H40" s="14">
        <v>1110</v>
      </c>
      <c r="I40" s="14">
        <v>3763</v>
      </c>
      <c r="J40" s="18">
        <f t="shared" si="9"/>
        <v>0.94147582697201015</v>
      </c>
      <c r="K40" s="18">
        <f t="shared" si="10"/>
        <v>0.66534680502457677</v>
      </c>
      <c r="L40" s="14">
        <v>126795</v>
      </c>
      <c r="M40" s="14">
        <v>119138</v>
      </c>
      <c r="N40" s="14">
        <v>9466</v>
      </c>
      <c r="O40" s="18">
        <f t="shared" si="0"/>
        <v>1.0142671240979535</v>
      </c>
      <c r="P40" s="14">
        <v>2725649</v>
      </c>
      <c r="Q40" s="14">
        <v>3126550</v>
      </c>
      <c r="R40" s="18">
        <f t="shared" si="1"/>
        <v>1.1470846026029031</v>
      </c>
      <c r="S40" s="14">
        <v>11884088</v>
      </c>
      <c r="T40" s="14">
        <v>14513885</v>
      </c>
      <c r="U40" s="18">
        <f t="shared" si="2"/>
        <v>1.2212872371863959</v>
      </c>
      <c r="V40" s="14">
        <v>753295</v>
      </c>
      <c r="W40" s="14">
        <v>795166</v>
      </c>
      <c r="X40" s="18">
        <f t="shared" si="11"/>
        <v>1.0555838018306241</v>
      </c>
      <c r="Y40" s="14">
        <v>705163</v>
      </c>
      <c r="Z40" s="18">
        <f t="shared" si="12"/>
        <v>0.9361047132929331</v>
      </c>
      <c r="AA40" s="14">
        <v>1055362</v>
      </c>
      <c r="AB40" s="14">
        <v>1261363</v>
      </c>
      <c r="AC40" s="18">
        <f t="shared" si="13"/>
        <v>1.1951946346372144</v>
      </c>
      <c r="AD40" s="14">
        <v>855918</v>
      </c>
      <c r="AE40" s="18">
        <f t="shared" si="14"/>
        <v>0.81101839937386411</v>
      </c>
      <c r="AF40" s="14">
        <v>9158439</v>
      </c>
      <c r="AG40" s="14">
        <v>11387335</v>
      </c>
      <c r="AH40" s="18">
        <f t="shared" si="15"/>
        <v>1.2433707316279554</v>
      </c>
      <c r="AI40" s="14">
        <v>9471379</v>
      </c>
      <c r="AJ40" s="18">
        <f t="shared" si="16"/>
        <v>1.0341695784620064</v>
      </c>
      <c r="AK40" s="14">
        <v>1</v>
      </c>
      <c r="AL40" s="14">
        <v>0</v>
      </c>
      <c r="AM40" s="14">
        <v>1</v>
      </c>
      <c r="AN40" s="14">
        <v>39147</v>
      </c>
      <c r="AO40" s="14">
        <v>82606</v>
      </c>
      <c r="AP40" s="18">
        <f t="shared" si="20"/>
        <v>0.94672794003296945</v>
      </c>
      <c r="AQ40" s="14">
        <v>1954</v>
      </c>
      <c r="AR40" s="14">
        <v>1115</v>
      </c>
      <c r="AS40" s="18">
        <f t="shared" si="22"/>
        <v>2.38639544648689E-2</v>
      </c>
      <c r="AT40" s="14">
        <v>436</v>
      </c>
      <c r="AU40" s="14">
        <v>3346</v>
      </c>
      <c r="AV40" s="18">
        <f t="shared" si="27"/>
        <v>2.9408105502161674E-2</v>
      </c>
      <c r="AW40" s="14">
        <v>41537</v>
      </c>
      <c r="AX40" s="14">
        <f t="shared" si="26"/>
        <v>87067</v>
      </c>
      <c r="AY40" s="14">
        <v>3409963</v>
      </c>
      <c r="AZ40" s="14">
        <v>145544</v>
      </c>
      <c r="BA40" s="14">
        <v>23171</v>
      </c>
      <c r="BB40" s="14">
        <v>28777</v>
      </c>
      <c r="BC40" s="14">
        <f t="shared" si="23"/>
        <v>3607455</v>
      </c>
      <c r="BD40" s="18">
        <f t="shared" si="24"/>
        <v>0.94525447995886291</v>
      </c>
      <c r="BE40" s="18">
        <f t="shared" si="3"/>
        <v>4.0345340413116729E-2</v>
      </c>
      <c r="BF40" s="18">
        <f t="shared" si="3"/>
        <v>6.4230877446842718E-3</v>
      </c>
      <c r="BG40" s="18">
        <f t="shared" si="3"/>
        <v>7.9770918833360367E-3</v>
      </c>
      <c r="BH40" s="14">
        <v>8371541</v>
      </c>
      <c r="BI40" s="14">
        <v>395211</v>
      </c>
      <c r="BJ40" s="14">
        <v>84098</v>
      </c>
      <c r="BK40" s="14">
        <v>104615</v>
      </c>
      <c r="BL40" s="14">
        <f t="shared" si="17"/>
        <v>8955465</v>
      </c>
      <c r="BM40" s="18">
        <f t="shared" si="25"/>
        <v>0.93479690892656053</v>
      </c>
      <c r="BN40" s="18">
        <f t="shared" si="4"/>
        <v>4.4130706780719932E-2</v>
      </c>
      <c r="BO40" s="18">
        <f t="shared" si="4"/>
        <v>9.3906904889919166E-3</v>
      </c>
      <c r="BP40" s="18">
        <f t="shared" si="4"/>
        <v>1.1681693803727668E-2</v>
      </c>
      <c r="BQ40" s="14">
        <v>1</v>
      </c>
      <c r="BR40" s="14">
        <v>1</v>
      </c>
      <c r="BS40" s="14" t="s">
        <v>205</v>
      </c>
      <c r="BT40" s="14">
        <v>1</v>
      </c>
      <c r="BU40" s="14">
        <v>1</v>
      </c>
      <c r="BV40" s="14">
        <v>1</v>
      </c>
      <c r="BW40" s="14">
        <v>1</v>
      </c>
      <c r="BX40" s="14">
        <v>1</v>
      </c>
      <c r="BY40" s="14">
        <v>1</v>
      </c>
      <c r="BZ40" s="14">
        <v>1</v>
      </c>
      <c r="CA40" s="14">
        <v>1</v>
      </c>
      <c r="CB40" s="14">
        <v>1</v>
      </c>
      <c r="CC40" s="14">
        <v>1</v>
      </c>
      <c r="CD40" s="14">
        <v>3126550</v>
      </c>
      <c r="CE40" s="18">
        <f t="shared" si="18"/>
        <v>1</v>
      </c>
      <c r="CF40" s="14">
        <v>1</v>
      </c>
      <c r="CG40" s="14">
        <v>1</v>
      </c>
      <c r="CH40" s="14">
        <v>262709</v>
      </c>
      <c r="CI40" s="18">
        <v>0.73199999999999998</v>
      </c>
      <c r="CJ40" s="14">
        <v>161441</v>
      </c>
      <c r="CK40" s="18">
        <f t="shared" si="29"/>
        <v>0.61452405513324626</v>
      </c>
      <c r="CL40" s="19">
        <f t="shared" si="21"/>
        <v>-0.11747594486675372</v>
      </c>
      <c r="CM40" s="14">
        <v>764172</v>
      </c>
      <c r="CN40" s="14">
        <v>638863</v>
      </c>
      <c r="CO40" s="18">
        <f t="shared" si="6"/>
        <v>0.83601990127876968</v>
      </c>
      <c r="CP40" s="17">
        <v>0.92500000000000004</v>
      </c>
      <c r="CQ40" s="19">
        <f t="shared" si="19"/>
        <v>-8.8980098721230361E-2</v>
      </c>
      <c r="CR40" s="14">
        <v>9308934</v>
      </c>
      <c r="CS40" s="14">
        <v>2631852</v>
      </c>
      <c r="CT40" s="18">
        <f t="shared" si="7"/>
        <v>0.28272324199527032</v>
      </c>
      <c r="CU40" s="18">
        <v>0.44299999999999995</v>
      </c>
      <c r="CV40" s="19">
        <f t="shared" si="28"/>
        <v>-0.16027675800472962</v>
      </c>
      <c r="CW40" s="14">
        <v>1</v>
      </c>
      <c r="CX40" s="14">
        <v>1</v>
      </c>
      <c r="CY40" s="14">
        <v>0</v>
      </c>
      <c r="CZ40" s="14">
        <v>107</v>
      </c>
      <c r="DA40" s="14">
        <v>3</v>
      </c>
      <c r="DB40" s="14">
        <v>57</v>
      </c>
      <c r="DC40" s="14">
        <v>0</v>
      </c>
      <c r="DD40" s="14">
        <v>0</v>
      </c>
      <c r="DE40" s="14">
        <v>0</v>
      </c>
      <c r="DF40" s="14">
        <v>167</v>
      </c>
      <c r="DG40" s="14">
        <v>4082</v>
      </c>
      <c r="DH40" s="14">
        <v>746</v>
      </c>
      <c r="DI40" s="14">
        <v>1604</v>
      </c>
      <c r="DJ40" s="14">
        <v>0</v>
      </c>
      <c r="DK40" s="14">
        <v>494</v>
      </c>
      <c r="DL40" s="14">
        <v>0</v>
      </c>
      <c r="DM40" s="14">
        <v>6926</v>
      </c>
      <c r="DN40" s="14">
        <v>4189</v>
      </c>
      <c r="DO40" s="14">
        <v>749</v>
      </c>
      <c r="DP40" s="14">
        <v>1661</v>
      </c>
      <c r="DQ40" s="14">
        <v>0</v>
      </c>
      <c r="DR40" s="14">
        <v>494</v>
      </c>
      <c r="DS40" s="14">
        <v>0</v>
      </c>
      <c r="DT40" s="14">
        <v>447</v>
      </c>
      <c r="DU40" s="14">
        <v>0</v>
      </c>
      <c r="DV40" s="14">
        <v>728</v>
      </c>
      <c r="DW40" s="14">
        <v>271</v>
      </c>
      <c r="DX40" s="14">
        <v>0</v>
      </c>
      <c r="DY40" s="14">
        <v>300</v>
      </c>
      <c r="DZ40" s="14">
        <v>4189</v>
      </c>
      <c r="EA40" s="14">
        <v>1243</v>
      </c>
      <c r="EB40" s="14">
        <v>1661</v>
      </c>
      <c r="HN40" s="20"/>
      <c r="HP40" s="20"/>
    </row>
    <row r="41" spans="1:271" x14ac:dyDescent="0.35">
      <c r="A41" s="14" t="s">
        <v>57</v>
      </c>
      <c r="B41" s="14" t="s">
        <v>51</v>
      </c>
      <c r="C41" s="14">
        <v>2</v>
      </c>
      <c r="D41" s="14" t="s">
        <v>51</v>
      </c>
      <c r="E41" s="14">
        <v>767</v>
      </c>
      <c r="F41" s="14">
        <v>767</v>
      </c>
      <c r="G41" s="14">
        <v>1937</v>
      </c>
      <c r="H41" s="14">
        <v>758</v>
      </c>
      <c r="I41" s="14">
        <v>815</v>
      </c>
      <c r="J41" s="18">
        <f t="shared" si="9"/>
        <v>0.98826597131681881</v>
      </c>
      <c r="K41" s="18">
        <f t="shared" si="10"/>
        <v>0.58173076923076927</v>
      </c>
      <c r="L41" s="14">
        <v>47962</v>
      </c>
      <c r="M41" s="14">
        <v>0</v>
      </c>
      <c r="N41" s="14">
        <v>52244</v>
      </c>
      <c r="O41" s="18">
        <f t="shared" si="0"/>
        <v>1.0892790125516034</v>
      </c>
      <c r="P41" s="14">
        <v>1022922</v>
      </c>
      <c r="Q41" s="14">
        <v>1199393</v>
      </c>
      <c r="R41" s="18">
        <f t="shared" si="1"/>
        <v>1.1725165750663296</v>
      </c>
      <c r="S41" s="14">
        <v>4096097</v>
      </c>
      <c r="T41" s="14">
        <v>5261835</v>
      </c>
      <c r="U41" s="18">
        <f t="shared" si="2"/>
        <v>1.284597264176117</v>
      </c>
      <c r="V41" s="14">
        <v>279712</v>
      </c>
      <c r="W41" s="14">
        <v>317219</v>
      </c>
      <c r="X41" s="18">
        <f t="shared" si="11"/>
        <v>1.1340914941082256</v>
      </c>
      <c r="Y41" s="14">
        <v>260011</v>
      </c>
      <c r="Z41" s="18">
        <f t="shared" si="12"/>
        <v>0.92956684017846924</v>
      </c>
      <c r="AA41" s="14">
        <v>398745</v>
      </c>
      <c r="AB41" s="14">
        <v>485971</v>
      </c>
      <c r="AC41" s="18">
        <f t="shared" si="13"/>
        <v>1.2187513323051073</v>
      </c>
      <c r="AD41" s="14">
        <v>294612</v>
      </c>
      <c r="AE41" s="18">
        <f t="shared" si="14"/>
        <v>0.73884813602678401</v>
      </c>
      <c r="AF41" s="14">
        <v>3073175</v>
      </c>
      <c r="AG41" s="14">
        <v>4062442</v>
      </c>
      <c r="AH41" s="18">
        <f t="shared" si="15"/>
        <v>1.3219038941810994</v>
      </c>
      <c r="AI41" s="14">
        <v>3072173</v>
      </c>
      <c r="AJ41" s="18">
        <f t="shared" si="16"/>
        <v>0.99967395283379568</v>
      </c>
      <c r="AK41" s="14">
        <v>1</v>
      </c>
      <c r="AL41" s="14">
        <v>0</v>
      </c>
      <c r="AM41" s="14">
        <v>1</v>
      </c>
      <c r="AN41" s="14">
        <v>0</v>
      </c>
      <c r="AO41" s="14">
        <v>40991</v>
      </c>
      <c r="AP41" s="18">
        <f t="shared" si="20"/>
        <v>0.78460684480514509</v>
      </c>
      <c r="AQ41" s="14">
        <v>0</v>
      </c>
      <c r="AR41" s="14">
        <v>2615</v>
      </c>
      <c r="AS41" s="18">
        <f t="shared" si="22"/>
        <v>5.0053594671158413E-2</v>
      </c>
      <c r="AT41" s="14">
        <v>0</v>
      </c>
      <c r="AU41" s="14">
        <v>8638</v>
      </c>
      <c r="AV41" s="18">
        <f t="shared" si="27"/>
        <v>0.1653395605236965</v>
      </c>
      <c r="AW41" s="14">
        <v>0</v>
      </c>
      <c r="AX41" s="14">
        <f t="shared" si="26"/>
        <v>52244</v>
      </c>
      <c r="AY41" s="14">
        <v>1022027</v>
      </c>
      <c r="AZ41" s="14">
        <v>66371</v>
      </c>
      <c r="BA41" s="14">
        <v>8941</v>
      </c>
      <c r="BB41" s="14">
        <v>7801</v>
      </c>
      <c r="BC41" s="14">
        <f t="shared" si="23"/>
        <v>1105140</v>
      </c>
      <c r="BD41" s="18">
        <f t="shared" si="24"/>
        <v>0.92479414372839641</v>
      </c>
      <c r="BE41" s="18">
        <f t="shared" si="3"/>
        <v>6.0056644407043454E-2</v>
      </c>
      <c r="BF41" s="18">
        <f t="shared" si="3"/>
        <v>8.0903776897044716E-3</v>
      </c>
      <c r="BG41" s="18">
        <f t="shared" si="3"/>
        <v>7.0588341748556742E-3</v>
      </c>
      <c r="BH41" s="14">
        <v>2129575</v>
      </c>
      <c r="BI41" s="14">
        <v>124595</v>
      </c>
      <c r="BJ41" s="14">
        <v>20842</v>
      </c>
      <c r="BK41" s="14">
        <v>59813</v>
      </c>
      <c r="BL41" s="14">
        <f t="shared" si="17"/>
        <v>2334825</v>
      </c>
      <c r="BM41" s="18">
        <f t="shared" si="25"/>
        <v>0.91209191267011447</v>
      </c>
      <c r="BN41" s="18">
        <f t="shared" si="4"/>
        <v>5.336374246463868E-2</v>
      </c>
      <c r="BO41" s="18">
        <f t="shared" si="4"/>
        <v>8.9265790798025556E-3</v>
      </c>
      <c r="BP41" s="18">
        <f t="shared" si="4"/>
        <v>2.5617765785444304E-2</v>
      </c>
      <c r="BQ41" s="14">
        <v>1</v>
      </c>
      <c r="BR41" s="14">
        <v>1</v>
      </c>
      <c r="BS41" s="14" t="s">
        <v>202</v>
      </c>
      <c r="BT41" s="14">
        <v>1</v>
      </c>
      <c r="BU41" s="14">
        <v>1</v>
      </c>
      <c r="BV41" s="14">
        <v>1</v>
      </c>
      <c r="BW41" s="14">
        <v>1</v>
      </c>
      <c r="BX41" s="14">
        <v>1</v>
      </c>
      <c r="BY41" s="14">
        <v>1</v>
      </c>
      <c r="BZ41" s="14">
        <v>1</v>
      </c>
      <c r="CA41" s="14">
        <v>0</v>
      </c>
      <c r="CB41" s="14">
        <v>1</v>
      </c>
      <c r="CC41" s="14">
        <v>1</v>
      </c>
      <c r="CD41" s="14">
        <v>1199393</v>
      </c>
      <c r="CE41" s="18">
        <f t="shared" si="18"/>
        <v>1</v>
      </c>
      <c r="CF41" s="14">
        <v>1</v>
      </c>
      <c r="CG41" s="14">
        <v>0</v>
      </c>
      <c r="CH41" s="14">
        <v>97752</v>
      </c>
      <c r="CI41" s="18">
        <v>0.61699999999999999</v>
      </c>
      <c r="CJ41" s="14">
        <v>55165</v>
      </c>
      <c r="CK41" s="18">
        <f t="shared" si="29"/>
        <v>0.56433627956461252</v>
      </c>
      <c r="CL41" s="19">
        <f t="shared" si="21"/>
        <v>-5.2663720435387473E-2</v>
      </c>
      <c r="CM41" s="14">
        <v>287801</v>
      </c>
      <c r="CN41" s="14">
        <v>240820</v>
      </c>
      <c r="CO41" s="18">
        <f t="shared" si="6"/>
        <v>0.83675873259648159</v>
      </c>
      <c r="CP41" s="17">
        <v>0.87400000000000011</v>
      </c>
      <c r="CQ41" s="19">
        <f t="shared" si="19"/>
        <v>-3.7241267403518519E-2</v>
      </c>
      <c r="CR41" s="14">
        <v>3129179</v>
      </c>
      <c r="CS41" s="14">
        <v>608145</v>
      </c>
      <c r="CT41" s="18">
        <f t="shared" si="7"/>
        <v>0.19434650430672071</v>
      </c>
      <c r="CU41" s="18">
        <v>0.39700000000000002</v>
      </c>
      <c r="CV41" s="19">
        <f t="shared" si="28"/>
        <v>-0.20265349569327931</v>
      </c>
      <c r="CW41" s="14">
        <v>1</v>
      </c>
      <c r="CX41" s="14">
        <v>1</v>
      </c>
      <c r="CY41" s="14">
        <v>1</v>
      </c>
      <c r="CZ41" s="14">
        <v>0</v>
      </c>
      <c r="DA41" s="14">
        <v>0</v>
      </c>
      <c r="DB41" s="14">
        <v>0</v>
      </c>
      <c r="DC41" s="14">
        <v>0</v>
      </c>
      <c r="DD41" s="14">
        <v>0</v>
      </c>
      <c r="DE41" s="14">
        <v>0</v>
      </c>
      <c r="DF41" s="14">
        <v>0</v>
      </c>
      <c r="DG41" s="14">
        <v>1070</v>
      </c>
      <c r="DH41" s="14">
        <v>0</v>
      </c>
      <c r="DI41" s="14">
        <v>31</v>
      </c>
      <c r="DJ41" s="14">
        <v>0</v>
      </c>
      <c r="DK41" s="14">
        <v>0</v>
      </c>
      <c r="DL41" s="14">
        <v>0</v>
      </c>
      <c r="DM41" s="14">
        <v>1101</v>
      </c>
      <c r="DN41" s="14">
        <v>1070</v>
      </c>
      <c r="DO41" s="14">
        <v>0</v>
      </c>
      <c r="DP41" s="14">
        <v>31</v>
      </c>
      <c r="DQ41" s="14">
        <v>0</v>
      </c>
      <c r="DR41" s="14">
        <v>0</v>
      </c>
      <c r="DS41" s="14">
        <v>0</v>
      </c>
      <c r="DT41" s="14">
        <v>8</v>
      </c>
      <c r="DU41" s="14">
        <v>0</v>
      </c>
      <c r="DV41" s="14">
        <v>0</v>
      </c>
      <c r="DW41" s="14">
        <v>108</v>
      </c>
      <c r="DX41" s="14">
        <v>0</v>
      </c>
      <c r="DY41" s="14">
        <v>0</v>
      </c>
      <c r="DZ41" s="14">
        <v>1070</v>
      </c>
      <c r="EA41" s="14">
        <v>0</v>
      </c>
      <c r="EB41" s="14">
        <v>31</v>
      </c>
      <c r="HL41" s="20"/>
      <c r="HN41" s="20"/>
      <c r="HP41" s="20"/>
      <c r="IH41" s="20"/>
      <c r="IJ41" s="20"/>
      <c r="IL41" s="20"/>
      <c r="JG41" s="20"/>
      <c r="JI41" s="20"/>
      <c r="JK41" s="20"/>
    </row>
    <row r="42" spans="1:271" x14ac:dyDescent="0.35">
      <c r="A42" s="14" t="s">
        <v>149</v>
      </c>
      <c r="B42" s="14" t="s">
        <v>51</v>
      </c>
      <c r="C42" s="14">
        <v>2</v>
      </c>
      <c r="D42" s="14" t="s">
        <v>51</v>
      </c>
      <c r="E42" s="14">
        <v>594</v>
      </c>
      <c r="F42" s="14">
        <v>594</v>
      </c>
      <c r="G42" s="14">
        <v>1260</v>
      </c>
      <c r="H42" s="14">
        <v>588</v>
      </c>
      <c r="I42" s="14">
        <v>1001</v>
      </c>
      <c r="J42" s="18">
        <f t="shared" si="9"/>
        <v>0.98989898989898994</v>
      </c>
      <c r="K42" s="18">
        <f t="shared" si="10"/>
        <v>0.85706580366774543</v>
      </c>
      <c r="L42" s="14">
        <v>38963</v>
      </c>
      <c r="M42" s="14">
        <v>38360</v>
      </c>
      <c r="N42" s="14">
        <v>1226</v>
      </c>
      <c r="O42" s="18">
        <f t="shared" si="0"/>
        <v>1.0159895285270641</v>
      </c>
      <c r="P42" s="14">
        <v>878103</v>
      </c>
      <c r="Q42" s="14">
        <v>1088133</v>
      </c>
      <c r="R42" s="18">
        <f t="shared" si="1"/>
        <v>1.2391860635939065</v>
      </c>
      <c r="S42" s="14">
        <v>4272662</v>
      </c>
      <c r="T42" s="14">
        <v>6497041</v>
      </c>
      <c r="U42" s="18">
        <f t="shared" si="2"/>
        <v>1.5206072935326969</v>
      </c>
      <c r="V42" s="14">
        <v>231188</v>
      </c>
      <c r="W42" s="14">
        <v>250085</v>
      </c>
      <c r="X42" s="18">
        <f t="shared" si="11"/>
        <v>1.0817386715573474</v>
      </c>
      <c r="Y42" s="14">
        <v>225662</v>
      </c>
      <c r="Z42" s="18">
        <f t="shared" si="12"/>
        <v>0.9760973752962957</v>
      </c>
      <c r="AA42" s="14">
        <v>350839</v>
      </c>
      <c r="AB42" s="14">
        <v>468370</v>
      </c>
      <c r="AC42" s="18">
        <f t="shared" si="13"/>
        <v>1.3349998147298334</v>
      </c>
      <c r="AD42" s="14">
        <v>295533</v>
      </c>
      <c r="AE42" s="18">
        <f t="shared" si="14"/>
        <v>0.84236074096665425</v>
      </c>
      <c r="AF42" s="14">
        <v>3394559</v>
      </c>
      <c r="AG42" s="14">
        <v>5408908</v>
      </c>
      <c r="AH42" s="18">
        <f t="shared" si="15"/>
        <v>1.5934052111040049</v>
      </c>
      <c r="AI42" s="14">
        <v>4332291</v>
      </c>
      <c r="AJ42" s="18">
        <f t="shared" si="16"/>
        <v>1.2762456036262737</v>
      </c>
      <c r="AK42" s="14">
        <v>1</v>
      </c>
      <c r="AL42" s="14">
        <v>1</v>
      </c>
      <c r="AM42" s="14">
        <v>1</v>
      </c>
      <c r="AN42" s="14">
        <v>15904</v>
      </c>
      <c r="AO42" s="14">
        <v>20963</v>
      </c>
      <c r="AP42" s="18">
        <f t="shared" si="20"/>
        <v>0.93131410094477851</v>
      </c>
      <c r="AQ42" s="14">
        <v>1055</v>
      </c>
      <c r="AR42" s="14">
        <v>542</v>
      </c>
      <c r="AS42" s="18">
        <f t="shared" si="22"/>
        <v>4.0342545344313648E-2</v>
      </c>
      <c r="AT42" s="14">
        <v>199</v>
      </c>
      <c r="AU42" s="14">
        <v>923</v>
      </c>
      <c r="AV42" s="18">
        <f t="shared" si="27"/>
        <v>2.8343353710907897E-2</v>
      </c>
      <c r="AW42" s="14">
        <v>17158</v>
      </c>
      <c r="AX42" s="14">
        <f t="shared" si="26"/>
        <v>22428</v>
      </c>
      <c r="AY42" s="14">
        <v>1185113</v>
      </c>
      <c r="AZ42" s="14">
        <v>46505</v>
      </c>
      <c r="BA42" s="14">
        <v>3478</v>
      </c>
      <c r="BB42" s="14">
        <v>3532</v>
      </c>
      <c r="BC42" s="14">
        <f t="shared" si="23"/>
        <v>1238628</v>
      </c>
      <c r="BD42" s="18">
        <f t="shared" si="24"/>
        <v>0.95679493762453294</v>
      </c>
      <c r="BE42" s="18">
        <f t="shared" si="3"/>
        <v>3.7545574619659815E-2</v>
      </c>
      <c r="BF42" s="18">
        <f t="shared" si="3"/>
        <v>2.807945565577397E-3</v>
      </c>
      <c r="BG42" s="18">
        <f t="shared" si="3"/>
        <v>2.8515421902298348E-3</v>
      </c>
      <c r="BH42" s="14">
        <v>3737942</v>
      </c>
      <c r="BI42" s="14">
        <v>190070</v>
      </c>
      <c r="BJ42" s="14">
        <v>33749</v>
      </c>
      <c r="BK42" s="14">
        <v>37474</v>
      </c>
      <c r="BL42" s="14">
        <f t="shared" si="17"/>
        <v>3999235</v>
      </c>
      <c r="BM42" s="18">
        <f t="shared" si="25"/>
        <v>0.93466425453868052</v>
      </c>
      <c r="BN42" s="18">
        <f t="shared" si="4"/>
        <v>4.7526589460234268E-2</v>
      </c>
      <c r="BO42" s="18">
        <f t="shared" si="4"/>
        <v>8.4388639327271347E-3</v>
      </c>
      <c r="BP42" s="18">
        <f t="shared" si="4"/>
        <v>9.3702920683580732E-3</v>
      </c>
      <c r="BQ42" s="14">
        <v>1</v>
      </c>
      <c r="BR42" s="14">
        <v>1</v>
      </c>
      <c r="BS42" s="14" t="s">
        <v>200</v>
      </c>
      <c r="BT42" s="14">
        <v>1</v>
      </c>
      <c r="BU42" s="14">
        <v>1</v>
      </c>
      <c r="BV42" s="14">
        <v>1</v>
      </c>
      <c r="BW42" s="14">
        <v>1</v>
      </c>
      <c r="BX42" s="14">
        <v>1</v>
      </c>
      <c r="BY42" s="14">
        <v>1</v>
      </c>
      <c r="BZ42" s="14">
        <v>1</v>
      </c>
      <c r="CA42" s="14">
        <v>1</v>
      </c>
      <c r="CB42" s="14">
        <v>1</v>
      </c>
      <c r="CC42" s="14">
        <v>1</v>
      </c>
      <c r="CD42" s="14">
        <v>1088133</v>
      </c>
      <c r="CE42" s="18">
        <f t="shared" si="18"/>
        <v>1</v>
      </c>
      <c r="CF42" s="14">
        <v>1</v>
      </c>
      <c r="CG42" s="14">
        <v>1</v>
      </c>
      <c r="CH42" s="14">
        <v>81437</v>
      </c>
      <c r="CI42" s="18">
        <v>0.65400000000000003</v>
      </c>
      <c r="CJ42" s="14">
        <v>53583</v>
      </c>
      <c r="CK42" s="18">
        <f t="shared" si="29"/>
        <v>0.6579687365693726</v>
      </c>
      <c r="CL42" s="19">
        <f t="shared" si="21"/>
        <v>3.9687365693725773E-3</v>
      </c>
      <c r="CM42" s="14">
        <v>255260</v>
      </c>
      <c r="CN42" s="14">
        <v>240218</v>
      </c>
      <c r="CO42" s="18">
        <f t="shared" si="6"/>
        <v>0.94107184831152546</v>
      </c>
      <c r="CP42" s="17">
        <v>0.91799999999999993</v>
      </c>
      <c r="CQ42" s="19">
        <f t="shared" si="19"/>
        <v>2.3071848311525534E-2</v>
      </c>
      <c r="CR42" s="14">
        <v>3446156</v>
      </c>
      <c r="CS42" s="14">
        <v>1120098</v>
      </c>
      <c r="CT42" s="18">
        <f t="shared" si="7"/>
        <v>0.32502823435735351</v>
      </c>
      <c r="CU42" s="18">
        <v>0.45899999999999996</v>
      </c>
      <c r="CV42" s="19">
        <f t="shared" si="28"/>
        <v>-0.13397176564264646</v>
      </c>
      <c r="CW42" s="14">
        <v>1</v>
      </c>
      <c r="CX42" s="14">
        <v>1</v>
      </c>
      <c r="CY42" s="14">
        <v>1</v>
      </c>
      <c r="CZ42" s="14">
        <v>0</v>
      </c>
      <c r="DA42" s="14">
        <v>0</v>
      </c>
      <c r="DB42" s="14">
        <v>0</v>
      </c>
      <c r="DC42" s="14">
        <v>0</v>
      </c>
      <c r="DD42" s="14">
        <v>0</v>
      </c>
      <c r="DE42" s="14">
        <v>0</v>
      </c>
      <c r="DF42" s="14">
        <v>0</v>
      </c>
      <c r="DG42" s="14">
        <v>2180</v>
      </c>
      <c r="DH42" s="14">
        <v>34</v>
      </c>
      <c r="DI42" s="14">
        <v>12</v>
      </c>
      <c r="DJ42" s="14">
        <v>43</v>
      </c>
      <c r="DK42" s="14">
        <v>2</v>
      </c>
      <c r="DL42" s="14">
        <v>0</v>
      </c>
      <c r="DM42" s="14">
        <v>2271</v>
      </c>
      <c r="DN42" s="14">
        <v>2180</v>
      </c>
      <c r="DO42" s="14">
        <v>34</v>
      </c>
      <c r="DP42" s="14">
        <v>12</v>
      </c>
      <c r="DQ42" s="14">
        <v>43</v>
      </c>
      <c r="DR42" s="14">
        <v>2</v>
      </c>
      <c r="DS42" s="14">
        <v>0</v>
      </c>
      <c r="DT42" s="14">
        <v>0</v>
      </c>
      <c r="DU42" s="14">
        <v>0</v>
      </c>
      <c r="DV42" s="14">
        <v>0</v>
      </c>
      <c r="DW42" s="14">
        <v>0</v>
      </c>
      <c r="DX42" s="14">
        <v>0</v>
      </c>
      <c r="DY42" s="14">
        <v>0</v>
      </c>
      <c r="DZ42" s="14">
        <v>2223</v>
      </c>
      <c r="EA42" s="14">
        <v>36</v>
      </c>
      <c r="EB42" s="14">
        <v>12</v>
      </c>
      <c r="HL42" s="20"/>
      <c r="HN42" s="20"/>
      <c r="HP42" s="20"/>
      <c r="IH42" s="20"/>
      <c r="IJ42" s="20"/>
      <c r="IL42" s="20"/>
      <c r="JG42" s="20"/>
      <c r="JI42" s="20"/>
      <c r="JK42" s="20"/>
    </row>
    <row r="43" spans="1:271" x14ac:dyDescent="0.35">
      <c r="A43" s="14" t="s">
        <v>126</v>
      </c>
      <c r="B43" s="14" t="s">
        <v>51</v>
      </c>
      <c r="C43" s="14">
        <v>2</v>
      </c>
      <c r="D43" s="14" t="s">
        <v>51</v>
      </c>
      <c r="E43" s="14">
        <v>1332</v>
      </c>
      <c r="F43" s="14">
        <v>1332</v>
      </c>
      <c r="G43" s="14">
        <v>14942</v>
      </c>
      <c r="H43" s="14">
        <v>1067</v>
      </c>
      <c r="I43" s="14">
        <v>3330</v>
      </c>
      <c r="J43" s="18">
        <f t="shared" si="9"/>
        <v>0.80105105105105101</v>
      </c>
      <c r="K43" s="18">
        <f t="shared" si="10"/>
        <v>0.27018557207816146</v>
      </c>
      <c r="L43" s="14">
        <v>108575</v>
      </c>
      <c r="M43" s="14">
        <v>75756</v>
      </c>
      <c r="N43" s="14">
        <v>33763</v>
      </c>
      <c r="O43" s="18">
        <f t="shared" si="0"/>
        <v>1.008694450840433</v>
      </c>
      <c r="P43" s="14">
        <v>2455961</v>
      </c>
      <c r="Q43" s="14">
        <v>2797621</v>
      </c>
      <c r="R43" s="18">
        <f t="shared" si="1"/>
        <v>1.1391145869173005</v>
      </c>
      <c r="S43" s="14">
        <v>11504834</v>
      </c>
      <c r="T43" s="14">
        <v>13711282</v>
      </c>
      <c r="U43" s="18">
        <f t="shared" si="2"/>
        <v>1.1917844273111633</v>
      </c>
      <c r="V43" s="14">
        <v>659407</v>
      </c>
      <c r="W43" s="14">
        <v>655507</v>
      </c>
      <c r="X43" s="18">
        <f t="shared" si="11"/>
        <v>0.99408559508770755</v>
      </c>
      <c r="Y43" s="14">
        <v>605414</v>
      </c>
      <c r="Z43" s="18">
        <f t="shared" si="12"/>
        <v>0.91811885527451176</v>
      </c>
      <c r="AA43" s="14">
        <v>963316</v>
      </c>
      <c r="AB43" s="14">
        <v>1201381</v>
      </c>
      <c r="AC43" s="18">
        <f t="shared" si="13"/>
        <v>1.2471307442210033</v>
      </c>
      <c r="AD43" s="14">
        <v>831292</v>
      </c>
      <c r="AE43" s="18">
        <f t="shared" si="14"/>
        <v>0.86294839907154042</v>
      </c>
      <c r="AF43" s="14">
        <v>9048873</v>
      </c>
      <c r="AG43" s="14">
        <v>10913661</v>
      </c>
      <c r="AH43" s="18">
        <f t="shared" si="15"/>
        <v>1.2060795858224556</v>
      </c>
      <c r="AI43" s="14">
        <v>9708079</v>
      </c>
      <c r="AJ43" s="18">
        <f t="shared" si="16"/>
        <v>1.0728495139670984</v>
      </c>
      <c r="AK43" s="14">
        <v>1</v>
      </c>
      <c r="AL43" s="14">
        <v>0</v>
      </c>
      <c r="AM43" s="14">
        <v>1</v>
      </c>
      <c r="AN43" s="14">
        <v>64494</v>
      </c>
      <c r="AO43" s="14">
        <v>16621</v>
      </c>
      <c r="AP43" s="18">
        <f t="shared" si="20"/>
        <v>0.74064774148777834</v>
      </c>
      <c r="AQ43" s="14">
        <v>9467</v>
      </c>
      <c r="AR43" s="14">
        <v>3941</v>
      </c>
      <c r="AS43" s="18">
        <f t="shared" si="22"/>
        <v>0.12242624567426656</v>
      </c>
      <c r="AT43" s="14">
        <v>1795</v>
      </c>
      <c r="AU43" s="14">
        <v>13201</v>
      </c>
      <c r="AV43" s="18">
        <f t="shared" si="27"/>
        <v>0.13692601283795505</v>
      </c>
      <c r="AW43" s="14">
        <v>75756</v>
      </c>
      <c r="AX43" s="14">
        <f t="shared" si="26"/>
        <v>33763</v>
      </c>
      <c r="AY43" s="14">
        <v>2982548</v>
      </c>
      <c r="AZ43" s="14">
        <v>188095</v>
      </c>
      <c r="BA43" s="14">
        <v>27333</v>
      </c>
      <c r="BB43" s="14">
        <v>54543</v>
      </c>
      <c r="BC43" s="14">
        <f t="shared" si="23"/>
        <v>3252519</v>
      </c>
      <c r="BD43" s="18">
        <f t="shared" si="24"/>
        <v>0.91699633422587234</v>
      </c>
      <c r="BE43" s="18">
        <f t="shared" si="3"/>
        <v>5.7830561481731546E-2</v>
      </c>
      <c r="BF43" s="18">
        <f t="shared" si="3"/>
        <v>8.4036403784266897E-3</v>
      </c>
      <c r="BG43" s="18">
        <f t="shared" si="3"/>
        <v>1.6769463913969451E-2</v>
      </c>
      <c r="BH43" s="14">
        <v>7416398</v>
      </c>
      <c r="BI43" s="14">
        <v>780199</v>
      </c>
      <c r="BJ43" s="14">
        <v>120994</v>
      </c>
      <c r="BK43" s="14">
        <v>211081</v>
      </c>
      <c r="BL43" s="14">
        <f t="shared" si="17"/>
        <v>8528672</v>
      </c>
      <c r="BM43" s="18">
        <f t="shared" si="25"/>
        <v>0.869584150967466</v>
      </c>
      <c r="BN43" s="18">
        <f t="shared" si="4"/>
        <v>9.1479541011777687E-2</v>
      </c>
      <c r="BO43" s="18">
        <f t="shared" si="4"/>
        <v>1.4186733878381066E-2</v>
      </c>
      <c r="BP43" s="18">
        <f t="shared" si="4"/>
        <v>2.4749574142375271E-2</v>
      </c>
      <c r="BQ43" s="14">
        <v>1</v>
      </c>
      <c r="BR43" s="14">
        <v>0</v>
      </c>
      <c r="BS43" s="14" t="s">
        <v>51</v>
      </c>
      <c r="BT43" s="14">
        <v>1</v>
      </c>
      <c r="BU43" s="14">
        <v>1</v>
      </c>
      <c r="BV43" s="14">
        <v>1</v>
      </c>
      <c r="BW43" s="14">
        <v>1</v>
      </c>
      <c r="BX43" s="14">
        <v>1</v>
      </c>
      <c r="BY43" s="14">
        <v>1</v>
      </c>
      <c r="BZ43" s="14">
        <v>0</v>
      </c>
      <c r="CA43" s="14">
        <v>0</v>
      </c>
      <c r="CB43" s="14">
        <v>1</v>
      </c>
      <c r="CC43" s="14">
        <v>1</v>
      </c>
      <c r="CD43" s="14">
        <v>2797621</v>
      </c>
      <c r="CE43" s="18">
        <f t="shared" si="18"/>
        <v>1</v>
      </c>
      <c r="CF43" s="14">
        <v>1</v>
      </c>
      <c r="CG43" s="14">
        <v>1</v>
      </c>
      <c r="CH43" s="14">
        <v>231106</v>
      </c>
      <c r="CI43" s="18">
        <v>0.72099999999999997</v>
      </c>
      <c r="CJ43" s="14">
        <v>103823</v>
      </c>
      <c r="CK43" s="18">
        <f t="shared" si="29"/>
        <v>0.44924406982077486</v>
      </c>
      <c r="CL43" s="19">
        <f t="shared" si="21"/>
        <v>-0.27175593017922511</v>
      </c>
      <c r="CM43" s="14">
        <v>700521</v>
      </c>
      <c r="CN43" s="14">
        <v>573720</v>
      </c>
      <c r="CO43" s="18">
        <f t="shared" si="6"/>
        <v>0.81899043711751685</v>
      </c>
      <c r="CP43" s="17">
        <v>0.92800000000000005</v>
      </c>
      <c r="CQ43" s="19">
        <f t="shared" si="19"/>
        <v>-0.1090095628824832</v>
      </c>
      <c r="CR43" s="14">
        <v>9201977</v>
      </c>
      <c r="CS43" s="14">
        <v>2575043</v>
      </c>
      <c r="CT43" s="18">
        <f t="shared" si="7"/>
        <v>0.2798358439713553</v>
      </c>
      <c r="CU43" s="18">
        <v>0.44400000000000001</v>
      </c>
      <c r="CV43" s="19">
        <f t="shared" si="28"/>
        <v>-0.1641641560286447</v>
      </c>
      <c r="CW43" s="14">
        <v>1</v>
      </c>
      <c r="CX43" s="14">
        <v>1</v>
      </c>
      <c r="CY43" s="14">
        <v>1</v>
      </c>
      <c r="CZ43" s="14">
        <v>369</v>
      </c>
      <c r="DA43" s="14">
        <v>0</v>
      </c>
      <c r="DB43" s="14">
        <v>0</v>
      </c>
      <c r="DC43" s="14">
        <v>0</v>
      </c>
      <c r="DD43" s="14">
        <v>0</v>
      </c>
      <c r="DE43" s="14">
        <v>0</v>
      </c>
      <c r="DF43" s="14">
        <v>369</v>
      </c>
      <c r="DG43" s="14">
        <v>10545</v>
      </c>
      <c r="DH43" s="14">
        <v>1139</v>
      </c>
      <c r="DI43" s="14">
        <v>0</v>
      </c>
      <c r="DJ43" s="14">
        <v>0</v>
      </c>
      <c r="DK43" s="14">
        <v>0</v>
      </c>
      <c r="DL43" s="14">
        <v>0</v>
      </c>
      <c r="DM43" s="14">
        <v>11684</v>
      </c>
      <c r="DN43" s="14">
        <v>10914</v>
      </c>
      <c r="DO43" s="14">
        <v>1139</v>
      </c>
      <c r="DP43" s="14">
        <v>0</v>
      </c>
      <c r="DQ43" s="14">
        <v>0</v>
      </c>
      <c r="DR43" s="14">
        <v>0</v>
      </c>
      <c r="DS43" s="14">
        <v>0</v>
      </c>
      <c r="DT43" s="14">
        <v>6</v>
      </c>
      <c r="DU43" s="14">
        <v>0</v>
      </c>
      <c r="DV43" s="14">
        <v>0</v>
      </c>
      <c r="DW43" s="14">
        <v>36</v>
      </c>
      <c r="DX43" s="14">
        <v>0</v>
      </c>
      <c r="DY43" s="14">
        <v>0</v>
      </c>
      <c r="DZ43" s="14">
        <v>10914</v>
      </c>
      <c r="EA43" s="14">
        <v>1139</v>
      </c>
      <c r="EB43" s="14">
        <v>0</v>
      </c>
      <c r="HL43" s="20"/>
      <c r="HM43" s="20"/>
      <c r="HN43" s="20"/>
      <c r="HO43" s="20"/>
      <c r="HP43" s="20"/>
      <c r="HQ43" s="20"/>
      <c r="HS43" s="20"/>
      <c r="IH43" s="20"/>
      <c r="IJ43" s="20"/>
      <c r="IL43" s="20"/>
      <c r="JG43" s="20"/>
      <c r="JI43" s="20"/>
      <c r="JK43" s="20"/>
    </row>
    <row r="44" spans="1:271" x14ac:dyDescent="0.35">
      <c r="A44" s="14" t="s">
        <v>127</v>
      </c>
      <c r="B44" s="14" t="s">
        <v>51</v>
      </c>
      <c r="C44" s="14">
        <v>2</v>
      </c>
      <c r="D44" s="14" t="s">
        <v>51</v>
      </c>
      <c r="E44" s="14">
        <v>141</v>
      </c>
      <c r="F44" s="14">
        <v>141</v>
      </c>
      <c r="G44" s="14">
        <v>1226</v>
      </c>
      <c r="H44" s="14">
        <v>141</v>
      </c>
      <c r="I44" s="14">
        <v>665</v>
      </c>
      <c r="J44" s="18">
        <f t="shared" si="9"/>
        <v>1</v>
      </c>
      <c r="K44" s="18">
        <f t="shared" si="10"/>
        <v>0.58961228968544255</v>
      </c>
      <c r="L44" s="14">
        <v>18724</v>
      </c>
      <c r="M44" s="14">
        <v>14406</v>
      </c>
      <c r="N44" s="14">
        <v>9275</v>
      </c>
      <c r="O44" s="18">
        <f t="shared" si="0"/>
        <v>1.2647404400769067</v>
      </c>
      <c r="P44" s="14">
        <v>349961</v>
      </c>
      <c r="Q44" s="14">
        <v>523113</v>
      </c>
      <c r="R44" s="18">
        <f t="shared" si="1"/>
        <v>1.4947751320861467</v>
      </c>
      <c r="S44" s="14">
        <v>1573916</v>
      </c>
      <c r="T44" s="14">
        <v>2322349</v>
      </c>
      <c r="U44" s="18">
        <f t="shared" si="2"/>
        <v>1.4755228360344517</v>
      </c>
      <c r="V44" s="14">
        <v>103096</v>
      </c>
      <c r="W44" s="14">
        <v>149745</v>
      </c>
      <c r="X44" s="18">
        <f t="shared" si="11"/>
        <v>1.4524811825871033</v>
      </c>
      <c r="Y44" s="14">
        <v>112889</v>
      </c>
      <c r="Z44" s="18">
        <f t="shared" si="12"/>
        <v>1.0949891363389461</v>
      </c>
      <c r="AA44" s="14">
        <v>126303</v>
      </c>
      <c r="AB44" s="14">
        <v>202360</v>
      </c>
      <c r="AC44" s="18">
        <f t="shared" si="13"/>
        <v>1.6021788872790037</v>
      </c>
      <c r="AD44" s="14">
        <v>131810</v>
      </c>
      <c r="AE44" s="18">
        <f t="shared" si="14"/>
        <v>1.0436014979850043</v>
      </c>
      <c r="AF44" s="14">
        <v>1223955</v>
      </c>
      <c r="AG44" s="14">
        <v>1799236</v>
      </c>
      <c r="AH44" s="18">
        <f t="shared" si="15"/>
        <v>1.4700180970705623</v>
      </c>
      <c r="AI44" s="14">
        <v>1544676</v>
      </c>
      <c r="AJ44" s="18">
        <f t="shared" si="16"/>
        <v>1.2620365944826404</v>
      </c>
      <c r="AK44" s="14">
        <v>1</v>
      </c>
      <c r="AL44" s="14">
        <v>1</v>
      </c>
      <c r="AM44" s="14">
        <v>0</v>
      </c>
      <c r="AN44" s="14">
        <v>9084</v>
      </c>
      <c r="AO44" s="14">
        <v>11920</v>
      </c>
      <c r="AP44" s="18">
        <f t="shared" si="20"/>
        <v>0.88695578734006164</v>
      </c>
      <c r="AQ44" s="14">
        <v>1242</v>
      </c>
      <c r="AR44" s="14">
        <v>356</v>
      </c>
      <c r="AS44" s="18">
        <f t="shared" si="22"/>
        <v>6.7480258435032303E-2</v>
      </c>
      <c r="AT44" s="14">
        <v>203</v>
      </c>
      <c r="AU44" s="14">
        <v>876</v>
      </c>
      <c r="AV44" s="18">
        <f t="shared" si="27"/>
        <v>4.5563954224906042E-2</v>
      </c>
      <c r="AW44" s="14">
        <v>10529</v>
      </c>
      <c r="AX44" s="14">
        <f t="shared" si="26"/>
        <v>13152</v>
      </c>
      <c r="AY44" s="14">
        <v>525438</v>
      </c>
      <c r="AZ44" s="14">
        <v>15524</v>
      </c>
      <c r="BA44" s="14">
        <v>23880</v>
      </c>
      <c r="BB44" s="14">
        <v>41194</v>
      </c>
      <c r="BC44" s="14">
        <f t="shared" si="23"/>
        <v>606036</v>
      </c>
      <c r="BD44" s="18">
        <f t="shared" si="24"/>
        <v>0.86700790052076115</v>
      </c>
      <c r="BE44" s="18">
        <f t="shared" si="3"/>
        <v>2.5615639994983796E-2</v>
      </c>
      <c r="BF44" s="18">
        <f t="shared" si="3"/>
        <v>3.9403599786151315E-2</v>
      </c>
      <c r="BG44" s="18">
        <f t="shared" si="3"/>
        <v>6.7972859698103738E-2</v>
      </c>
      <c r="BH44" s="14">
        <v>1102595</v>
      </c>
      <c r="BI44" s="14">
        <v>58735</v>
      </c>
      <c r="BJ44" s="14">
        <v>37524</v>
      </c>
      <c r="BK44" s="14">
        <v>68802</v>
      </c>
      <c r="BL44" s="14">
        <f t="shared" si="17"/>
        <v>1267656</v>
      </c>
      <c r="BM44" s="18">
        <f t="shared" si="25"/>
        <v>0.86979038477315618</v>
      </c>
      <c r="BN44" s="18">
        <f t="shared" si="4"/>
        <v>4.6333547902585558E-2</v>
      </c>
      <c r="BO44" s="18">
        <f t="shared" si="4"/>
        <v>2.9601090516670137E-2</v>
      </c>
      <c r="BP44" s="18">
        <f t="shared" si="4"/>
        <v>5.4274976807588179E-2</v>
      </c>
      <c r="BQ44" s="14">
        <v>1</v>
      </c>
      <c r="BR44" s="14">
        <v>1</v>
      </c>
      <c r="BS44" s="14" t="s">
        <v>234</v>
      </c>
      <c r="BT44" s="14">
        <v>1</v>
      </c>
      <c r="BU44" s="14">
        <v>1</v>
      </c>
      <c r="BV44" s="14">
        <v>1</v>
      </c>
      <c r="BW44" s="14">
        <v>1</v>
      </c>
      <c r="BX44" s="14">
        <v>1</v>
      </c>
      <c r="BY44" s="14">
        <v>1</v>
      </c>
      <c r="BZ44" s="14">
        <v>0</v>
      </c>
      <c r="CA44" s="14">
        <v>1</v>
      </c>
      <c r="CB44" s="14">
        <v>1</v>
      </c>
      <c r="CC44" s="14">
        <v>1</v>
      </c>
      <c r="CD44" s="14">
        <v>514282</v>
      </c>
      <c r="CE44" s="18">
        <f t="shared" si="18"/>
        <v>0.98311837021828941</v>
      </c>
      <c r="CF44" s="14">
        <v>1</v>
      </c>
      <c r="CG44" s="14">
        <v>1</v>
      </c>
      <c r="CH44" s="14">
        <v>36097</v>
      </c>
      <c r="CI44" s="18">
        <v>0.72699999999999998</v>
      </c>
      <c r="CJ44" s="14">
        <v>24969</v>
      </c>
      <c r="CK44" s="18">
        <f t="shared" si="29"/>
        <v>0.69171953347923654</v>
      </c>
      <c r="CL44" s="19">
        <f t="shared" si="21"/>
        <v>-3.5280466520763443E-2</v>
      </c>
      <c r="CM44" s="14">
        <v>89797</v>
      </c>
      <c r="CN44" s="14">
        <v>100423</v>
      </c>
      <c r="CO44" s="18">
        <f t="shared" si="6"/>
        <v>1.1183335746183056</v>
      </c>
      <c r="CP44" s="17">
        <v>0.89300000000000002</v>
      </c>
      <c r="CQ44" s="19">
        <f t="shared" si="19"/>
        <v>0.22533357461830561</v>
      </c>
      <c r="CR44" s="14">
        <v>1246953</v>
      </c>
      <c r="CS44" s="14">
        <v>292844</v>
      </c>
      <c r="CT44" s="18">
        <f t="shared" si="7"/>
        <v>0.23484766466739324</v>
      </c>
      <c r="CU44" s="18">
        <v>0.55799999999999994</v>
      </c>
      <c r="CV44" s="19">
        <f t="shared" si="28"/>
        <v>-0.32315233533260668</v>
      </c>
      <c r="CW44" s="14">
        <v>1</v>
      </c>
      <c r="CX44" s="14">
        <v>1</v>
      </c>
      <c r="CY44" s="14">
        <v>1</v>
      </c>
      <c r="CZ44" s="14">
        <v>0</v>
      </c>
      <c r="DA44" s="14">
        <v>0</v>
      </c>
      <c r="DB44" s="14">
        <v>0</v>
      </c>
      <c r="DC44" s="14">
        <v>0</v>
      </c>
      <c r="DD44" s="14">
        <v>0</v>
      </c>
      <c r="DE44" s="14">
        <v>0</v>
      </c>
      <c r="DF44" s="14">
        <v>0</v>
      </c>
      <c r="DG44" s="14">
        <v>1079</v>
      </c>
      <c r="DH44" s="14">
        <v>241</v>
      </c>
      <c r="DI44" s="14">
        <v>0</v>
      </c>
      <c r="DJ44" s="14">
        <v>0</v>
      </c>
      <c r="DK44" s="14">
        <v>47</v>
      </c>
      <c r="DL44" s="14">
        <v>0</v>
      </c>
      <c r="DM44" s="14">
        <v>1367</v>
      </c>
      <c r="DN44" s="14">
        <v>1079</v>
      </c>
      <c r="DO44" s="14">
        <v>241</v>
      </c>
      <c r="DP44" s="14">
        <v>0</v>
      </c>
      <c r="DQ44" s="14">
        <v>0</v>
      </c>
      <c r="DR44" s="14">
        <v>47</v>
      </c>
      <c r="DS44" s="14">
        <v>0</v>
      </c>
      <c r="DT44" s="14">
        <v>40</v>
      </c>
      <c r="DU44" s="14">
        <v>8</v>
      </c>
      <c r="DV44" s="14">
        <v>4</v>
      </c>
      <c r="DW44" s="14">
        <v>38</v>
      </c>
      <c r="DX44" s="14">
        <v>10</v>
      </c>
      <c r="DY44" s="14">
        <v>5</v>
      </c>
      <c r="DZ44" s="14">
        <v>1079</v>
      </c>
      <c r="EA44" s="14">
        <v>288</v>
      </c>
      <c r="EB44" s="14">
        <v>0</v>
      </c>
      <c r="HL44" s="20"/>
      <c r="HN44" s="20"/>
      <c r="HP44" s="20"/>
      <c r="IH44" s="20"/>
      <c r="IJ44" s="20"/>
      <c r="IL44" s="20"/>
      <c r="JG44" s="20"/>
      <c r="JI44" s="20"/>
      <c r="JK44" s="20"/>
    </row>
    <row r="45" spans="1:271" x14ac:dyDescent="0.35">
      <c r="A45" s="14" t="s">
        <v>53</v>
      </c>
      <c r="B45" s="14" t="s">
        <v>51</v>
      </c>
      <c r="C45" s="14">
        <v>2</v>
      </c>
      <c r="D45" s="14" t="s">
        <v>51</v>
      </c>
      <c r="E45" s="14">
        <v>176</v>
      </c>
      <c r="F45" s="14">
        <v>176</v>
      </c>
      <c r="G45" s="14">
        <v>370</v>
      </c>
      <c r="H45" s="14">
        <v>172</v>
      </c>
      <c r="I45" s="14">
        <v>338</v>
      </c>
      <c r="J45" s="18">
        <f t="shared" si="9"/>
        <v>0.97727272727272729</v>
      </c>
      <c r="K45" s="18">
        <f t="shared" si="10"/>
        <v>0.93406593406593408</v>
      </c>
      <c r="L45" s="14">
        <v>10009</v>
      </c>
      <c r="M45" s="14">
        <v>9478</v>
      </c>
      <c r="N45" s="14">
        <v>956</v>
      </c>
      <c r="O45" s="18">
        <f t="shared" si="0"/>
        <v>1.0424617843940454</v>
      </c>
      <c r="P45" s="14">
        <v>221212</v>
      </c>
      <c r="Q45" s="14">
        <v>270211</v>
      </c>
      <c r="R45" s="18">
        <f t="shared" si="1"/>
        <v>1.2215024501383289</v>
      </c>
      <c r="S45" s="14">
        <v>1112351</v>
      </c>
      <c r="T45" s="14">
        <v>1307302</v>
      </c>
      <c r="U45" s="18">
        <f t="shared" si="2"/>
        <v>1.1752603270010995</v>
      </c>
      <c r="V45" s="14">
        <v>60247</v>
      </c>
      <c r="W45" s="14">
        <v>64971</v>
      </c>
      <c r="X45" s="18">
        <f t="shared" si="11"/>
        <v>1.0784105432635649</v>
      </c>
      <c r="Y45" s="14">
        <v>59187</v>
      </c>
      <c r="Z45" s="18">
        <f t="shared" si="12"/>
        <v>0.98240576294255311</v>
      </c>
      <c r="AA45" s="14">
        <v>84002</v>
      </c>
      <c r="AB45" s="14">
        <v>114296</v>
      </c>
      <c r="AC45" s="18">
        <f t="shared" si="13"/>
        <v>1.3606342706126044</v>
      </c>
      <c r="AD45" s="14">
        <v>72594</v>
      </c>
      <c r="AE45" s="18">
        <f t="shared" si="14"/>
        <v>0.86419370967357922</v>
      </c>
      <c r="AF45" s="14">
        <v>891139</v>
      </c>
      <c r="AG45" s="14">
        <v>1037798</v>
      </c>
      <c r="AH45" s="18">
        <f t="shared" si="15"/>
        <v>1.1645747745301238</v>
      </c>
      <c r="AI45" s="14">
        <v>812157</v>
      </c>
      <c r="AJ45" s="18">
        <f t="shared" si="16"/>
        <v>0.91136960676168366</v>
      </c>
      <c r="AK45" s="14">
        <v>0</v>
      </c>
      <c r="AL45" s="14">
        <v>0</v>
      </c>
      <c r="AM45" s="14">
        <v>1</v>
      </c>
      <c r="AN45" s="14">
        <v>9471</v>
      </c>
      <c r="AO45" s="14">
        <v>547</v>
      </c>
      <c r="AP45" s="18">
        <f t="shared" si="20"/>
        <v>0.96013034310906653</v>
      </c>
      <c r="AQ45" s="14">
        <v>4</v>
      </c>
      <c r="AR45" s="14">
        <v>82</v>
      </c>
      <c r="AS45" s="18">
        <f t="shared" si="22"/>
        <v>8.2422848380295181E-3</v>
      </c>
      <c r="AT45" s="14">
        <v>3</v>
      </c>
      <c r="AU45" s="14">
        <v>327</v>
      </c>
      <c r="AV45" s="18">
        <f t="shared" si="27"/>
        <v>3.1627372052903967E-2</v>
      </c>
      <c r="AW45" s="14">
        <v>9478</v>
      </c>
      <c r="AX45" s="14">
        <f t="shared" si="26"/>
        <v>956</v>
      </c>
      <c r="AY45" s="14">
        <v>326764</v>
      </c>
      <c r="AZ45" s="14">
        <v>28212</v>
      </c>
      <c r="BA45" s="14">
        <v>3099</v>
      </c>
      <c r="BB45" s="14">
        <v>4718</v>
      </c>
      <c r="BC45" s="14">
        <f t="shared" si="23"/>
        <v>362793</v>
      </c>
      <c r="BD45" s="18">
        <f t="shared" si="24"/>
        <v>0.90068992510880863</v>
      </c>
      <c r="BE45" s="18">
        <f t="shared" si="3"/>
        <v>7.7763352655646614E-2</v>
      </c>
      <c r="BF45" s="18">
        <f t="shared" si="3"/>
        <v>8.5420611753810032E-3</v>
      </c>
      <c r="BG45" s="18">
        <f t="shared" si="3"/>
        <v>1.3004661060163784E-2</v>
      </c>
      <c r="BH45" s="14">
        <v>897091</v>
      </c>
      <c r="BI45" s="14">
        <v>74995</v>
      </c>
      <c r="BJ45" s="14">
        <v>14164</v>
      </c>
      <c r="BK45" s="14">
        <v>9163</v>
      </c>
      <c r="BL45" s="14">
        <f t="shared" si="17"/>
        <v>995413</v>
      </c>
      <c r="BM45" s="18">
        <f t="shared" si="25"/>
        <v>0.90122491870208643</v>
      </c>
      <c r="BN45" s="18">
        <f t="shared" si="4"/>
        <v>7.5340587273825033E-2</v>
      </c>
      <c r="BO45" s="18">
        <f t="shared" si="4"/>
        <v>1.4229269659930099E-2</v>
      </c>
      <c r="BP45" s="18">
        <f t="shared" si="4"/>
        <v>9.2052243641583941E-3</v>
      </c>
      <c r="BQ45" s="14">
        <v>1</v>
      </c>
      <c r="BR45" s="14">
        <v>1</v>
      </c>
      <c r="BS45" s="14" t="s">
        <v>213</v>
      </c>
      <c r="BT45" s="14">
        <v>1</v>
      </c>
      <c r="BU45" s="14">
        <v>1</v>
      </c>
      <c r="BV45" s="14">
        <v>1</v>
      </c>
      <c r="BW45" s="14">
        <v>1</v>
      </c>
      <c r="BX45" s="14">
        <v>1</v>
      </c>
      <c r="BY45" s="14">
        <v>1</v>
      </c>
      <c r="BZ45" s="14">
        <v>1</v>
      </c>
      <c r="CA45" s="14">
        <v>1</v>
      </c>
      <c r="CB45" s="14">
        <v>0</v>
      </c>
      <c r="CC45" s="14">
        <v>1</v>
      </c>
      <c r="CD45" s="14">
        <v>270211</v>
      </c>
      <c r="CE45" s="18">
        <f t="shared" si="18"/>
        <v>1</v>
      </c>
      <c r="CF45" s="14">
        <v>1</v>
      </c>
      <c r="CG45" s="14">
        <v>1</v>
      </c>
      <c r="CH45" s="14">
        <v>21335</v>
      </c>
      <c r="CI45" s="18">
        <v>0.80200000000000005</v>
      </c>
      <c r="CJ45" s="14">
        <v>17783</v>
      </c>
      <c r="CK45" s="18">
        <f t="shared" si="29"/>
        <v>0.83351300679634399</v>
      </c>
      <c r="CL45" s="19">
        <f t="shared" si="21"/>
        <v>3.1513006796343945E-2</v>
      </c>
      <c r="CM45" s="14">
        <v>61046</v>
      </c>
      <c r="CN45" s="14">
        <v>62402</v>
      </c>
      <c r="CO45" s="18">
        <f t="shared" si="6"/>
        <v>1.022212757592635</v>
      </c>
      <c r="CP45" s="17">
        <v>0.94599999999999995</v>
      </c>
      <c r="CQ45" s="19">
        <f t="shared" si="19"/>
        <v>7.6212757592635016E-2</v>
      </c>
      <c r="CR45" s="14">
        <v>907717</v>
      </c>
      <c r="CS45" s="14">
        <v>354093</v>
      </c>
      <c r="CT45" s="18">
        <f t="shared" si="7"/>
        <v>0.39009184580656747</v>
      </c>
      <c r="CU45" s="18">
        <v>0.57999999999999996</v>
      </c>
      <c r="CV45" s="19">
        <f t="shared" si="28"/>
        <v>-0.18990815419343249</v>
      </c>
      <c r="CW45" s="14">
        <v>0</v>
      </c>
      <c r="CX45" s="14">
        <v>0</v>
      </c>
      <c r="CY45" s="14">
        <v>0</v>
      </c>
      <c r="CZ45" s="14">
        <v>0</v>
      </c>
      <c r="DA45" s="14">
        <v>0</v>
      </c>
      <c r="DB45" s="14">
        <v>0</v>
      </c>
      <c r="DC45" s="14">
        <v>0</v>
      </c>
      <c r="DD45" s="14">
        <v>0</v>
      </c>
      <c r="DE45" s="14">
        <v>0</v>
      </c>
      <c r="DF45" s="14">
        <v>0</v>
      </c>
      <c r="DG45" s="14">
        <v>468</v>
      </c>
      <c r="DH45" s="14">
        <v>11</v>
      </c>
      <c r="DI45" s="14">
        <v>2</v>
      </c>
      <c r="DJ45" s="14">
        <v>0</v>
      </c>
      <c r="DK45" s="14">
        <v>65</v>
      </c>
      <c r="DL45" s="14">
        <v>0</v>
      </c>
      <c r="DM45" s="14">
        <v>546</v>
      </c>
      <c r="DN45" s="14">
        <v>468</v>
      </c>
      <c r="DO45" s="14">
        <v>11</v>
      </c>
      <c r="DP45" s="14">
        <v>2</v>
      </c>
      <c r="DQ45" s="14">
        <v>0</v>
      </c>
      <c r="DR45" s="14">
        <v>65</v>
      </c>
      <c r="DS45" s="14">
        <v>0</v>
      </c>
      <c r="DT45" s="14">
        <v>2</v>
      </c>
      <c r="DU45" s="14">
        <v>0</v>
      </c>
      <c r="DV45" s="14">
        <v>0</v>
      </c>
      <c r="DW45" s="14">
        <v>1</v>
      </c>
      <c r="DX45" s="14">
        <v>0</v>
      </c>
      <c r="DY45" s="14">
        <v>1</v>
      </c>
      <c r="DZ45" s="14">
        <v>468</v>
      </c>
      <c r="EA45" s="14">
        <v>76</v>
      </c>
      <c r="EB45" s="14">
        <v>2</v>
      </c>
      <c r="HL45" s="20"/>
      <c r="HN45" s="20"/>
      <c r="HP45" s="20"/>
      <c r="IH45" s="20"/>
      <c r="IJ45" s="20"/>
      <c r="IL45" s="20"/>
      <c r="JG45" s="20"/>
      <c r="JI45" s="20"/>
      <c r="JK45" s="20"/>
    </row>
    <row r="46" spans="1:271" x14ac:dyDescent="0.35">
      <c r="A46" s="14" t="s">
        <v>63</v>
      </c>
      <c r="B46" s="14" t="s">
        <v>51</v>
      </c>
      <c r="C46" s="14">
        <v>2</v>
      </c>
      <c r="D46" s="14" t="s">
        <v>51</v>
      </c>
      <c r="E46" s="14">
        <v>138</v>
      </c>
      <c r="F46" s="14">
        <v>138</v>
      </c>
      <c r="G46" s="14">
        <v>2292</v>
      </c>
      <c r="H46" s="14">
        <v>138</v>
      </c>
      <c r="I46" s="14">
        <v>466</v>
      </c>
      <c r="J46" s="18">
        <f t="shared" si="9"/>
        <v>1</v>
      </c>
      <c r="K46" s="18">
        <f t="shared" si="10"/>
        <v>0.24855967078189301</v>
      </c>
      <c r="L46" s="14">
        <v>26431</v>
      </c>
      <c r="M46" s="14">
        <v>17326</v>
      </c>
      <c r="N46" s="14">
        <v>7247</v>
      </c>
      <c r="O46" s="18">
        <f t="shared" si="0"/>
        <v>0.92970375695206386</v>
      </c>
      <c r="P46" s="14">
        <v>543947</v>
      </c>
      <c r="Q46" s="14">
        <v>696578</v>
      </c>
      <c r="R46" s="18">
        <f t="shared" si="1"/>
        <v>1.2805990289495117</v>
      </c>
      <c r="S46" s="14">
        <v>2127737</v>
      </c>
      <c r="T46" s="14">
        <v>2504228</v>
      </c>
      <c r="U46" s="18">
        <f t="shared" si="2"/>
        <v>1.176944330995795</v>
      </c>
      <c r="V46" s="14">
        <v>152291</v>
      </c>
      <c r="W46" s="14">
        <v>159383</v>
      </c>
      <c r="X46" s="18">
        <f t="shared" si="11"/>
        <v>1.0465687401093959</v>
      </c>
      <c r="Y46" s="14">
        <v>117578</v>
      </c>
      <c r="Z46" s="18">
        <f t="shared" si="12"/>
        <v>0.77206138248484812</v>
      </c>
      <c r="AA46" s="14">
        <v>206767</v>
      </c>
      <c r="AB46" s="14">
        <v>295819</v>
      </c>
      <c r="AC46" s="18">
        <f t="shared" si="13"/>
        <v>1.4306876822703816</v>
      </c>
      <c r="AD46" s="14">
        <v>196285</v>
      </c>
      <c r="AE46" s="18">
        <f t="shared" si="14"/>
        <v>0.94930525664153376</v>
      </c>
      <c r="AF46" s="14">
        <v>1583790</v>
      </c>
      <c r="AG46" s="14">
        <v>1807650</v>
      </c>
      <c r="AH46" s="18">
        <f t="shared" si="15"/>
        <v>1.1413444964294508</v>
      </c>
      <c r="AI46" s="14">
        <v>1579014</v>
      </c>
      <c r="AJ46" s="18">
        <f t="shared" si="16"/>
        <v>0.99698444869584979</v>
      </c>
      <c r="AK46" s="14">
        <v>1</v>
      </c>
      <c r="AL46" s="14">
        <v>1</v>
      </c>
      <c r="AM46" s="14">
        <v>1</v>
      </c>
      <c r="AN46" s="14">
        <v>17125</v>
      </c>
      <c r="AO46" s="14">
        <v>3980</v>
      </c>
      <c r="AP46" s="18">
        <f t="shared" si="20"/>
        <v>0.85886949090465148</v>
      </c>
      <c r="AQ46" s="14">
        <v>145</v>
      </c>
      <c r="AR46" s="14">
        <v>413</v>
      </c>
      <c r="AS46" s="18">
        <f t="shared" si="22"/>
        <v>2.2707850079355388E-2</v>
      </c>
      <c r="AT46" s="14">
        <v>56</v>
      </c>
      <c r="AU46" s="14">
        <v>2854</v>
      </c>
      <c r="AV46" s="18">
        <f t="shared" si="27"/>
        <v>0.11842265901599316</v>
      </c>
      <c r="AW46" s="14">
        <v>17326</v>
      </c>
      <c r="AX46" s="14">
        <f t="shared" si="26"/>
        <v>7247</v>
      </c>
      <c r="AY46" s="14">
        <v>339879</v>
      </c>
      <c r="AZ46" s="14">
        <v>230186</v>
      </c>
      <c r="BA46" s="14">
        <v>31065</v>
      </c>
      <c r="BB46" s="14">
        <v>26597</v>
      </c>
      <c r="BC46" s="14">
        <f t="shared" si="23"/>
        <v>627727</v>
      </c>
      <c r="BD46" s="18">
        <f t="shared" si="24"/>
        <v>0.54144397166284064</v>
      </c>
      <c r="BE46" s="18">
        <f t="shared" si="3"/>
        <v>0.36669762492293623</v>
      </c>
      <c r="BF46" s="18">
        <f t="shared" si="3"/>
        <v>4.9488073637106576E-2</v>
      </c>
      <c r="BG46" s="18">
        <f t="shared" si="3"/>
        <v>4.2370329777116487E-2</v>
      </c>
      <c r="BH46" s="14">
        <v>548188</v>
      </c>
      <c r="BI46" s="14">
        <v>501711</v>
      </c>
      <c r="BJ46" s="14">
        <v>38480</v>
      </c>
      <c r="BK46" s="14">
        <v>41579</v>
      </c>
      <c r="BL46" s="14">
        <f t="shared" si="17"/>
        <v>1129958</v>
      </c>
      <c r="BM46" s="18">
        <f t="shared" si="25"/>
        <v>0.48514015565180296</v>
      </c>
      <c r="BN46" s="18">
        <f t="shared" si="4"/>
        <v>0.44400853837045273</v>
      </c>
      <c r="BO46" s="18">
        <f t="shared" si="4"/>
        <v>3.4054363082521653E-2</v>
      </c>
      <c r="BP46" s="18">
        <f t="shared" si="4"/>
        <v>3.6796942895222652E-2</v>
      </c>
      <c r="BQ46" s="14">
        <v>1</v>
      </c>
      <c r="BR46" s="14">
        <v>0</v>
      </c>
      <c r="BS46" s="14" t="s">
        <v>51</v>
      </c>
      <c r="BT46" s="14">
        <v>1</v>
      </c>
      <c r="BU46" s="14">
        <v>1</v>
      </c>
      <c r="BV46" s="14">
        <v>1</v>
      </c>
      <c r="BW46" s="14">
        <v>1</v>
      </c>
      <c r="BX46" s="14">
        <v>1</v>
      </c>
      <c r="BY46" s="14">
        <v>1</v>
      </c>
      <c r="BZ46" s="14">
        <v>1</v>
      </c>
      <c r="CA46" s="14">
        <v>1</v>
      </c>
      <c r="CB46" s="14">
        <v>1</v>
      </c>
      <c r="CC46" s="14">
        <v>1</v>
      </c>
      <c r="CD46" s="14">
        <v>680446</v>
      </c>
      <c r="CE46" s="18">
        <f t="shared" si="18"/>
        <v>0.97684107163878275</v>
      </c>
      <c r="CF46" s="14">
        <v>1</v>
      </c>
      <c r="CG46" s="14">
        <v>1</v>
      </c>
      <c r="CH46" s="14">
        <v>53432</v>
      </c>
      <c r="CI46" s="18">
        <v>0.65200000000000002</v>
      </c>
      <c r="CJ46" s="14">
        <v>16312</v>
      </c>
      <c r="CK46" s="18">
        <f t="shared" si="29"/>
        <v>0.30528522233867345</v>
      </c>
      <c r="CL46" s="19">
        <f t="shared" si="21"/>
        <v>-0.34671477766132658</v>
      </c>
      <c r="CM46" s="14">
        <v>149175</v>
      </c>
      <c r="CN46" s="14">
        <v>112649</v>
      </c>
      <c r="CO46" s="18">
        <f t="shared" si="6"/>
        <v>0.75514663985252217</v>
      </c>
      <c r="CP46" s="17">
        <v>0.86499999999999999</v>
      </c>
      <c r="CQ46" s="19">
        <f t="shared" si="19"/>
        <v>-0.10985336014747782</v>
      </c>
      <c r="CR46" s="14">
        <v>1614025</v>
      </c>
      <c r="CS46" s="14">
        <v>227698</v>
      </c>
      <c r="CT46" s="18">
        <f t="shared" si="7"/>
        <v>0.14107464258608138</v>
      </c>
      <c r="CU46" s="18">
        <v>0.41100000000000003</v>
      </c>
      <c r="CV46" s="19">
        <f t="shared" si="28"/>
        <v>-0.26992535741391865</v>
      </c>
      <c r="CW46" s="14">
        <v>1</v>
      </c>
      <c r="CX46" s="14">
        <v>1</v>
      </c>
      <c r="CY46" s="14">
        <v>1</v>
      </c>
      <c r="CZ46" s="14">
        <v>35</v>
      </c>
      <c r="DA46" s="14">
        <v>111</v>
      </c>
      <c r="DB46" s="14">
        <v>0</v>
      </c>
      <c r="DC46" s="14">
        <v>0</v>
      </c>
      <c r="DD46" s="14">
        <v>28</v>
      </c>
      <c r="DE46" s="14">
        <v>0</v>
      </c>
      <c r="DF46" s="14">
        <v>174</v>
      </c>
      <c r="DG46" s="14">
        <v>0</v>
      </c>
      <c r="DH46" s="14">
        <v>0</v>
      </c>
      <c r="DI46" s="14">
        <v>0</v>
      </c>
      <c r="DJ46" s="14">
        <v>0</v>
      </c>
      <c r="DK46" s="14">
        <v>0</v>
      </c>
      <c r="DL46" s="14">
        <v>0</v>
      </c>
      <c r="DM46" s="14">
        <v>0</v>
      </c>
      <c r="DN46" s="14">
        <v>35</v>
      </c>
      <c r="DO46" s="14">
        <v>111</v>
      </c>
      <c r="DP46" s="14">
        <v>0</v>
      </c>
      <c r="DQ46" s="14">
        <v>0</v>
      </c>
      <c r="DR46" s="14">
        <v>28</v>
      </c>
      <c r="DS46" s="14">
        <v>0</v>
      </c>
      <c r="DT46" s="14">
        <v>0</v>
      </c>
      <c r="DU46" s="14">
        <v>0</v>
      </c>
      <c r="DV46" s="14">
        <v>0</v>
      </c>
      <c r="DW46" s="14">
        <v>0</v>
      </c>
      <c r="DX46" s="14">
        <v>0</v>
      </c>
      <c r="DY46" s="14">
        <v>0</v>
      </c>
      <c r="DZ46" s="14">
        <v>35</v>
      </c>
      <c r="EA46" s="14">
        <v>139</v>
      </c>
      <c r="EB46" s="14">
        <v>0</v>
      </c>
      <c r="HL46" s="20"/>
      <c r="HN46" s="20"/>
      <c r="HP46" s="20"/>
      <c r="IH46" s="20"/>
      <c r="IJ46" s="20"/>
      <c r="IL46" s="20"/>
    </row>
    <row r="47" spans="1:271" x14ac:dyDescent="0.35">
      <c r="A47" s="14" t="s">
        <v>70</v>
      </c>
      <c r="B47" s="14" t="s">
        <v>51</v>
      </c>
      <c r="C47" s="14">
        <v>2</v>
      </c>
      <c r="D47" s="14" t="s">
        <v>51</v>
      </c>
      <c r="E47" s="14">
        <v>472</v>
      </c>
      <c r="F47" s="14">
        <v>472</v>
      </c>
      <c r="G47" s="14">
        <v>3683</v>
      </c>
      <c r="H47" s="14">
        <v>459</v>
      </c>
      <c r="I47" s="14">
        <v>1890</v>
      </c>
      <c r="J47" s="18">
        <f t="shared" si="9"/>
        <v>0.97245762711864403</v>
      </c>
      <c r="K47" s="18">
        <f t="shared" si="10"/>
        <v>0.5653429602888087</v>
      </c>
      <c r="L47" s="14">
        <v>58768</v>
      </c>
      <c r="M47" s="14">
        <v>0</v>
      </c>
      <c r="N47" s="14">
        <v>67690</v>
      </c>
      <c r="O47" s="18">
        <f t="shared" si="0"/>
        <v>1.1518173155458753</v>
      </c>
      <c r="P47" s="14">
        <v>1226232</v>
      </c>
      <c r="Q47" s="14">
        <v>1591401</v>
      </c>
      <c r="R47" s="18">
        <f t="shared" si="1"/>
        <v>1.29779764351281</v>
      </c>
      <c r="S47" s="14">
        <v>5479833</v>
      </c>
      <c r="T47" s="14">
        <v>7683851</v>
      </c>
      <c r="U47" s="18">
        <f t="shared" si="2"/>
        <v>1.4022053226804541</v>
      </c>
      <c r="V47" s="14">
        <v>337492</v>
      </c>
      <c r="W47" s="14">
        <v>442091</v>
      </c>
      <c r="X47" s="18">
        <f t="shared" si="11"/>
        <v>1.3099303094591872</v>
      </c>
      <c r="Y47" s="14">
        <v>351588</v>
      </c>
      <c r="Z47" s="18">
        <f t="shared" si="12"/>
        <v>1.0417669159565264</v>
      </c>
      <c r="AA47" s="14">
        <v>477106</v>
      </c>
      <c r="AB47" s="14">
        <v>621491</v>
      </c>
      <c r="AC47" s="18">
        <f t="shared" si="13"/>
        <v>1.3026266699643265</v>
      </c>
      <c r="AD47" s="14">
        <v>414884</v>
      </c>
      <c r="AE47" s="18">
        <f t="shared" si="14"/>
        <v>0.86958453676960679</v>
      </c>
      <c r="AF47" s="14">
        <v>4253601</v>
      </c>
      <c r="AG47" s="14">
        <v>6092450</v>
      </c>
      <c r="AH47" s="18">
        <f t="shared" si="15"/>
        <v>1.4323040642505021</v>
      </c>
      <c r="AI47" s="14">
        <v>4518079</v>
      </c>
      <c r="AJ47" s="18">
        <f t="shared" si="16"/>
        <v>1.0621774350720719</v>
      </c>
      <c r="AK47" s="14">
        <v>1</v>
      </c>
      <c r="AL47" s="14">
        <v>0</v>
      </c>
      <c r="AM47" s="14">
        <v>1</v>
      </c>
      <c r="AN47" s="14">
        <v>0</v>
      </c>
      <c r="AO47" s="14">
        <v>50685</v>
      </c>
      <c r="AP47" s="18">
        <f t="shared" si="20"/>
        <v>0.74878120845028806</v>
      </c>
      <c r="AQ47" s="14">
        <v>0</v>
      </c>
      <c r="AR47" s="14">
        <v>3278</v>
      </c>
      <c r="AS47" s="18">
        <f t="shared" si="22"/>
        <v>4.8426650908553699E-2</v>
      </c>
      <c r="AT47" s="14">
        <v>0</v>
      </c>
      <c r="AU47" s="14">
        <v>13727</v>
      </c>
      <c r="AV47" s="18">
        <f t="shared" si="27"/>
        <v>0.20279214064115822</v>
      </c>
      <c r="AW47" s="14">
        <v>0</v>
      </c>
      <c r="AX47" s="14">
        <f t="shared" si="26"/>
        <v>67690</v>
      </c>
      <c r="AY47" s="14">
        <v>1569600</v>
      </c>
      <c r="AZ47" s="14">
        <v>60415</v>
      </c>
      <c r="BA47" s="14">
        <v>6138</v>
      </c>
      <c r="BB47" s="14">
        <v>11517</v>
      </c>
      <c r="BC47" s="14">
        <f t="shared" si="23"/>
        <v>1647670</v>
      </c>
      <c r="BD47" s="18">
        <f t="shared" si="24"/>
        <v>0.95261793927182026</v>
      </c>
      <c r="BE47" s="18">
        <f t="shared" si="3"/>
        <v>3.6666929664313848E-2</v>
      </c>
      <c r="BF47" s="18">
        <f t="shared" si="3"/>
        <v>3.7252605194001225E-3</v>
      </c>
      <c r="BG47" s="18">
        <f t="shared" si="3"/>
        <v>6.9898705444658218E-3</v>
      </c>
      <c r="BH47" s="14">
        <v>3459432</v>
      </c>
      <c r="BI47" s="14">
        <v>193748</v>
      </c>
      <c r="BJ47" s="14">
        <v>34652</v>
      </c>
      <c r="BK47" s="14">
        <v>59989</v>
      </c>
      <c r="BL47" s="14">
        <f t="shared" si="17"/>
        <v>3747821</v>
      </c>
      <c r="BM47" s="18">
        <f t="shared" si="25"/>
        <v>0.92305155448992893</v>
      </c>
      <c r="BN47" s="18">
        <f t="shared" si="4"/>
        <v>5.169617225582545E-2</v>
      </c>
      <c r="BO47" s="18">
        <f t="shared" si="4"/>
        <v>9.2459058210090615E-3</v>
      </c>
      <c r="BP47" s="18">
        <f t="shared" si="4"/>
        <v>1.6006367433236541E-2</v>
      </c>
      <c r="BQ47" s="14">
        <v>1</v>
      </c>
      <c r="BR47" s="14">
        <v>1</v>
      </c>
      <c r="BS47" s="14" t="s">
        <v>235</v>
      </c>
      <c r="BT47" s="14">
        <v>1</v>
      </c>
      <c r="BU47" s="14">
        <v>1</v>
      </c>
      <c r="BV47" s="14">
        <v>0</v>
      </c>
      <c r="BW47" s="14">
        <v>1</v>
      </c>
      <c r="BX47" s="14">
        <v>1</v>
      </c>
      <c r="BY47" s="14">
        <v>0</v>
      </c>
      <c r="BZ47" s="14">
        <v>0</v>
      </c>
      <c r="CA47" s="14">
        <v>1</v>
      </c>
      <c r="CB47" s="14">
        <v>1</v>
      </c>
      <c r="CC47" s="14">
        <v>1</v>
      </c>
      <c r="CD47" s="14">
        <v>1591401</v>
      </c>
      <c r="CE47" s="18">
        <f t="shared" si="18"/>
        <v>1</v>
      </c>
      <c r="CF47" s="14">
        <v>1</v>
      </c>
      <c r="CG47" s="14">
        <v>1</v>
      </c>
      <c r="CH47" s="14">
        <v>119086</v>
      </c>
      <c r="CI47" s="18">
        <v>0.68</v>
      </c>
      <c r="CJ47" s="14">
        <v>81030</v>
      </c>
      <c r="CK47" s="18">
        <f t="shared" si="29"/>
        <v>0.68043262852056496</v>
      </c>
      <c r="CL47" s="19">
        <f t="shared" si="21"/>
        <v>4.3262852056491496E-4</v>
      </c>
      <c r="CM47" s="14">
        <v>347848</v>
      </c>
      <c r="CN47" s="14">
        <v>343504</v>
      </c>
      <c r="CO47" s="18">
        <f t="shared" si="6"/>
        <v>0.98751178675743423</v>
      </c>
      <c r="CP47" s="17">
        <v>0.91300000000000003</v>
      </c>
      <c r="CQ47" s="19">
        <f t="shared" si="19"/>
        <v>7.4511786757434195E-2</v>
      </c>
      <c r="CR47" s="14">
        <v>4326760</v>
      </c>
      <c r="CS47" s="14">
        <v>1078559</v>
      </c>
      <c r="CT47" s="18">
        <f t="shared" si="7"/>
        <v>0.2492763638380682</v>
      </c>
      <c r="CU47" s="18">
        <v>0.48299999999999998</v>
      </c>
      <c r="CV47" s="19">
        <f t="shared" si="28"/>
        <v>-0.23372363616193179</v>
      </c>
      <c r="CW47" s="14">
        <v>1</v>
      </c>
      <c r="CX47" s="14">
        <v>1</v>
      </c>
      <c r="CY47" s="14">
        <v>1</v>
      </c>
      <c r="CZ47" s="14">
        <v>0</v>
      </c>
      <c r="DA47" s="14">
        <v>0</v>
      </c>
      <c r="DB47" s="14">
        <v>0</v>
      </c>
      <c r="DC47" s="14">
        <v>0</v>
      </c>
      <c r="DD47" s="14">
        <v>0</v>
      </c>
      <c r="DE47" s="14">
        <v>0</v>
      </c>
      <c r="DF47" s="14">
        <v>0</v>
      </c>
      <c r="DG47" s="14">
        <v>2632</v>
      </c>
      <c r="DH47" s="14">
        <v>0</v>
      </c>
      <c r="DI47" s="14">
        <v>0</v>
      </c>
      <c r="DJ47" s="14">
        <v>0</v>
      </c>
      <c r="DK47" s="14">
        <v>0</v>
      </c>
      <c r="DL47" s="14">
        <v>0</v>
      </c>
      <c r="DM47" s="14">
        <v>2632</v>
      </c>
      <c r="DN47" s="14">
        <v>2632</v>
      </c>
      <c r="DO47" s="14">
        <v>0</v>
      </c>
      <c r="DP47" s="14">
        <v>0</v>
      </c>
      <c r="DQ47" s="14">
        <v>0</v>
      </c>
      <c r="DR47" s="14">
        <v>0</v>
      </c>
      <c r="DS47" s="14">
        <v>0</v>
      </c>
      <c r="DT47" s="14">
        <v>18</v>
      </c>
      <c r="DU47" s="14">
        <v>0</v>
      </c>
      <c r="DV47" s="14">
        <v>0</v>
      </c>
      <c r="DW47" s="14">
        <v>43</v>
      </c>
      <c r="DX47" s="14">
        <v>0</v>
      </c>
      <c r="DY47" s="14">
        <v>0</v>
      </c>
      <c r="DZ47" s="14">
        <v>2632</v>
      </c>
      <c r="EA47" s="14">
        <v>0</v>
      </c>
      <c r="EB47" s="14">
        <v>0</v>
      </c>
      <c r="HL47" s="20"/>
      <c r="HN47" s="20"/>
      <c r="HP47" s="20"/>
      <c r="IH47" s="20"/>
      <c r="IJ47" s="20"/>
      <c r="IL47" s="20"/>
      <c r="JG47" s="20"/>
      <c r="JI47" s="20"/>
      <c r="JK47" s="20"/>
    </row>
    <row r="48" spans="1:271" x14ac:dyDescent="0.35">
      <c r="A48" s="14" t="s">
        <v>59</v>
      </c>
      <c r="B48" s="14" t="s">
        <v>51</v>
      </c>
      <c r="C48" s="14">
        <v>2</v>
      </c>
      <c r="D48" s="14" t="s">
        <v>51</v>
      </c>
      <c r="E48" s="14">
        <v>242</v>
      </c>
      <c r="F48" s="14">
        <v>242</v>
      </c>
      <c r="G48" s="14">
        <v>638</v>
      </c>
      <c r="H48" s="14">
        <v>235</v>
      </c>
      <c r="I48" s="14">
        <v>383</v>
      </c>
      <c r="J48" s="18">
        <f t="shared" si="9"/>
        <v>0.97107438016528924</v>
      </c>
      <c r="K48" s="18">
        <f t="shared" si="10"/>
        <v>0.70227272727272727</v>
      </c>
      <c r="L48" s="14">
        <v>11451</v>
      </c>
      <c r="M48" s="14">
        <v>0</v>
      </c>
      <c r="N48" s="14">
        <v>10649</v>
      </c>
      <c r="O48" s="18">
        <f t="shared" si="0"/>
        <v>0.92996244869443712</v>
      </c>
      <c r="P48" s="14">
        <v>232729</v>
      </c>
      <c r="Q48" s="14">
        <v>305161</v>
      </c>
      <c r="R48" s="18">
        <f t="shared" si="1"/>
        <v>1.3112289400977102</v>
      </c>
      <c r="S48" s="14">
        <v>924728</v>
      </c>
      <c r="T48" s="14">
        <v>1451866</v>
      </c>
      <c r="U48" s="18">
        <f t="shared" si="2"/>
        <v>1.5700465434160098</v>
      </c>
      <c r="V48" s="14">
        <v>65675</v>
      </c>
      <c r="W48" s="14">
        <v>70896</v>
      </c>
      <c r="X48" s="18">
        <f t="shared" si="11"/>
        <v>1.0794975256947088</v>
      </c>
      <c r="Y48" s="14">
        <v>63586</v>
      </c>
      <c r="Z48" s="18">
        <f t="shared" si="12"/>
        <v>0.96819185382565665</v>
      </c>
      <c r="AA48" s="14">
        <v>89067</v>
      </c>
      <c r="AB48" s="14">
        <v>128254</v>
      </c>
      <c r="AC48" s="18">
        <f t="shared" si="13"/>
        <v>1.4399721557928302</v>
      </c>
      <c r="AD48" s="14">
        <v>84491</v>
      </c>
      <c r="AE48" s="18">
        <f t="shared" si="14"/>
        <v>0.94862294677040881</v>
      </c>
      <c r="AF48" s="14">
        <v>691999</v>
      </c>
      <c r="AG48" s="14">
        <v>1146705</v>
      </c>
      <c r="AH48" s="18">
        <f t="shared" si="15"/>
        <v>1.6570905449285331</v>
      </c>
      <c r="AI48" s="14">
        <v>833239</v>
      </c>
      <c r="AJ48" s="18">
        <f t="shared" si="16"/>
        <v>1.2041043411912444</v>
      </c>
      <c r="AK48" s="14">
        <v>1</v>
      </c>
      <c r="AL48" s="14">
        <v>0</v>
      </c>
      <c r="AM48" s="14">
        <v>1</v>
      </c>
      <c r="AN48" s="14">
        <v>0</v>
      </c>
      <c r="AO48" s="14">
        <v>9670</v>
      </c>
      <c r="AP48" s="18">
        <f t="shared" si="20"/>
        <v>0.90806648511597332</v>
      </c>
      <c r="AQ48" s="14">
        <v>0</v>
      </c>
      <c r="AR48" s="14">
        <v>231</v>
      </c>
      <c r="AS48" s="18">
        <f t="shared" si="22"/>
        <v>2.169217766926472E-2</v>
      </c>
      <c r="AT48" s="14">
        <v>0</v>
      </c>
      <c r="AU48" s="14">
        <v>748</v>
      </c>
      <c r="AV48" s="18">
        <f t="shared" si="27"/>
        <v>7.0241337214761945E-2</v>
      </c>
      <c r="AW48" s="14">
        <v>0</v>
      </c>
      <c r="AX48" s="14">
        <f t="shared" si="26"/>
        <v>10649</v>
      </c>
      <c r="AY48" s="14">
        <v>307012</v>
      </c>
      <c r="AZ48" s="14">
        <v>17455</v>
      </c>
      <c r="BA48" s="14">
        <v>1790</v>
      </c>
      <c r="BB48" s="14">
        <v>1384</v>
      </c>
      <c r="BC48" s="14">
        <f t="shared" si="23"/>
        <v>327641</v>
      </c>
      <c r="BD48" s="18">
        <f t="shared" si="24"/>
        <v>0.93703779441522883</v>
      </c>
      <c r="BE48" s="18">
        <f t="shared" si="3"/>
        <v>5.3274773303707411E-2</v>
      </c>
      <c r="BF48" s="18">
        <f t="shared" si="3"/>
        <v>5.4632967180542119E-3</v>
      </c>
      <c r="BG48" s="18">
        <f t="shared" si="3"/>
        <v>4.2241355630095135E-3</v>
      </c>
      <c r="BH48" s="14">
        <v>717193</v>
      </c>
      <c r="BI48" s="14">
        <v>52522</v>
      </c>
      <c r="BJ48" s="14">
        <v>8473</v>
      </c>
      <c r="BK48" s="14">
        <v>11604</v>
      </c>
      <c r="BL48" s="14">
        <f t="shared" si="17"/>
        <v>789792</v>
      </c>
      <c r="BM48" s="18">
        <f t="shared" si="25"/>
        <v>0.90807832948421863</v>
      </c>
      <c r="BN48" s="18">
        <f t="shared" si="4"/>
        <v>6.6501053441918881E-2</v>
      </c>
      <c r="BO48" s="18">
        <f t="shared" si="4"/>
        <v>1.0728141080183136E-2</v>
      </c>
      <c r="BP48" s="18">
        <f t="shared" si="4"/>
        <v>1.4692475993679349E-2</v>
      </c>
      <c r="BQ48" s="14">
        <v>1</v>
      </c>
      <c r="BR48" s="14">
        <v>1</v>
      </c>
      <c r="BS48" s="14" t="s">
        <v>204</v>
      </c>
      <c r="BT48" s="14">
        <v>1</v>
      </c>
      <c r="BU48" s="14">
        <v>1</v>
      </c>
      <c r="BV48" s="14">
        <v>1</v>
      </c>
      <c r="BW48" s="14">
        <v>1</v>
      </c>
      <c r="BX48" s="14">
        <v>1</v>
      </c>
      <c r="BY48" s="14">
        <v>1</v>
      </c>
      <c r="BZ48" s="14">
        <v>1</v>
      </c>
      <c r="CA48" s="14">
        <v>0</v>
      </c>
      <c r="CB48" s="14">
        <v>0</v>
      </c>
      <c r="CC48" s="14">
        <v>1</v>
      </c>
      <c r="CD48" s="14">
        <v>305161</v>
      </c>
      <c r="CE48" s="18">
        <f t="shared" si="18"/>
        <v>1</v>
      </c>
      <c r="CF48" s="14">
        <v>1</v>
      </c>
      <c r="CG48" s="14">
        <v>1</v>
      </c>
      <c r="CH48" s="14">
        <v>22731</v>
      </c>
      <c r="CI48" s="18">
        <v>0.64200000000000002</v>
      </c>
      <c r="CJ48" s="14">
        <v>15100</v>
      </c>
      <c r="CK48" s="18">
        <f t="shared" si="29"/>
        <v>0.66429105626677221</v>
      </c>
      <c r="CL48" s="19">
        <f t="shared" si="21"/>
        <v>2.2291056266772191E-2</v>
      </c>
      <c r="CM48" s="14">
        <v>64099</v>
      </c>
      <c r="CN48" s="14">
        <v>64518</v>
      </c>
      <c r="CO48" s="18">
        <f t="shared" si="6"/>
        <v>1.0065367634440474</v>
      </c>
      <c r="CP48" s="17">
        <v>0.93200000000000005</v>
      </c>
      <c r="CQ48" s="19">
        <f t="shared" si="19"/>
        <v>7.453676344404736E-2</v>
      </c>
      <c r="CR48" s="14">
        <v>703963</v>
      </c>
      <c r="CS48" s="14">
        <v>231798</v>
      </c>
      <c r="CT48" s="18">
        <f t="shared" si="7"/>
        <v>0.3292758284171185</v>
      </c>
      <c r="CU48" s="18">
        <v>0.38</v>
      </c>
      <c r="CV48" s="19">
        <f t="shared" si="28"/>
        <v>-5.0724171582881505E-2</v>
      </c>
      <c r="CW48" s="14">
        <v>0</v>
      </c>
      <c r="CX48" s="14">
        <v>0</v>
      </c>
      <c r="CY48" s="14">
        <v>0</v>
      </c>
      <c r="CZ48" s="14">
        <v>0</v>
      </c>
      <c r="DA48" s="14">
        <v>0</v>
      </c>
      <c r="DB48" s="14">
        <v>0</v>
      </c>
      <c r="DC48" s="14">
        <v>0</v>
      </c>
      <c r="DD48" s="14">
        <v>0</v>
      </c>
      <c r="DE48" s="14">
        <v>0</v>
      </c>
      <c r="DF48" s="14">
        <v>0</v>
      </c>
      <c r="DG48" s="14">
        <v>586</v>
      </c>
      <c r="DH48" s="14">
        <v>586</v>
      </c>
      <c r="DI48" s="14">
        <v>2</v>
      </c>
      <c r="DJ48" s="14">
        <v>0</v>
      </c>
      <c r="DK48" s="14">
        <v>0</v>
      </c>
      <c r="DL48" s="14">
        <v>0</v>
      </c>
      <c r="DM48" s="14">
        <v>1174</v>
      </c>
      <c r="DN48" s="14">
        <v>586</v>
      </c>
      <c r="DO48" s="14">
        <v>586</v>
      </c>
      <c r="DP48" s="14">
        <v>2</v>
      </c>
      <c r="DQ48" s="14">
        <v>0</v>
      </c>
      <c r="DR48" s="14">
        <v>0</v>
      </c>
      <c r="DS48" s="14">
        <v>0</v>
      </c>
      <c r="DT48" s="14">
        <v>0</v>
      </c>
      <c r="DU48" s="14">
        <v>0</v>
      </c>
      <c r="DV48" s="14">
        <v>0</v>
      </c>
      <c r="DW48" s="14">
        <v>19</v>
      </c>
      <c r="DX48" s="14">
        <v>19</v>
      </c>
      <c r="DY48" s="14">
        <v>0</v>
      </c>
      <c r="DZ48" s="14">
        <v>586</v>
      </c>
      <c r="EA48" s="14">
        <v>586</v>
      </c>
      <c r="EB48" s="14">
        <v>2</v>
      </c>
      <c r="HL48" s="20"/>
      <c r="HN48" s="20"/>
      <c r="HP48" s="20"/>
      <c r="IH48" s="20"/>
      <c r="IJ48" s="20"/>
      <c r="IL48" s="20"/>
      <c r="JG48" s="20"/>
      <c r="JI48" s="20"/>
      <c r="JK48" s="20"/>
    </row>
    <row r="49" spans="1:271" x14ac:dyDescent="0.35">
      <c r="A49" s="14" t="s">
        <v>76</v>
      </c>
      <c r="B49" s="14" t="s">
        <v>51</v>
      </c>
      <c r="C49" s="14">
        <v>2</v>
      </c>
      <c r="D49" s="14" t="s">
        <v>51</v>
      </c>
      <c r="E49" s="14">
        <v>627</v>
      </c>
      <c r="F49" s="14">
        <v>627</v>
      </c>
      <c r="G49" s="14">
        <v>8401</v>
      </c>
      <c r="H49" s="14">
        <v>625</v>
      </c>
      <c r="I49" s="14">
        <v>2965</v>
      </c>
      <c r="J49" s="18">
        <f t="shared" si="9"/>
        <v>0.99681020733652315</v>
      </c>
      <c r="K49" s="18">
        <f t="shared" si="10"/>
        <v>0.39765175011076648</v>
      </c>
      <c r="L49" s="14">
        <v>83833</v>
      </c>
      <c r="M49" s="14">
        <v>78430</v>
      </c>
      <c r="N49" s="14">
        <v>18116</v>
      </c>
      <c r="O49" s="18">
        <f t="shared" si="0"/>
        <v>1.1516467262295278</v>
      </c>
      <c r="P49" s="14">
        <v>1673286</v>
      </c>
      <c r="Q49" s="14">
        <v>2230766</v>
      </c>
      <c r="R49" s="18">
        <f t="shared" si="1"/>
        <v>1.3331648026697169</v>
      </c>
      <c r="S49" s="14">
        <v>7228552</v>
      </c>
      <c r="T49" s="14">
        <v>9666657</v>
      </c>
      <c r="U49" s="18">
        <f t="shared" si="2"/>
        <v>1.3372881595096777</v>
      </c>
      <c r="V49" s="14">
        <v>473880</v>
      </c>
      <c r="W49" s="14">
        <v>585261</v>
      </c>
      <c r="X49" s="18">
        <f t="shared" si="11"/>
        <v>1.2350405165864775</v>
      </c>
      <c r="Y49" s="14">
        <v>464504</v>
      </c>
      <c r="Z49" s="18">
        <f t="shared" si="12"/>
        <v>0.98021440027011053</v>
      </c>
      <c r="AA49" s="14">
        <v>641677</v>
      </c>
      <c r="AB49" s="14">
        <v>882673</v>
      </c>
      <c r="AC49" s="18">
        <f t="shared" si="13"/>
        <v>1.375572133643562</v>
      </c>
      <c r="AD49" s="14">
        <v>525883</v>
      </c>
      <c r="AE49" s="18">
        <f t="shared" si="14"/>
        <v>0.81954472421483082</v>
      </c>
      <c r="AF49" s="14">
        <v>5555266</v>
      </c>
      <c r="AG49" s="14">
        <v>7433128</v>
      </c>
      <c r="AH49" s="18">
        <f t="shared" si="15"/>
        <v>1.3380327782684034</v>
      </c>
      <c r="AI49" s="14">
        <v>5260850</v>
      </c>
      <c r="AJ49" s="18">
        <f t="shared" si="16"/>
        <v>0.94700235776288655</v>
      </c>
      <c r="AK49" s="14">
        <v>1</v>
      </c>
      <c r="AL49" s="14">
        <v>0</v>
      </c>
      <c r="AM49" s="14">
        <v>0</v>
      </c>
      <c r="AN49" s="14">
        <v>28385</v>
      </c>
      <c r="AO49" s="14">
        <v>63668</v>
      </c>
      <c r="AP49" s="18">
        <f t="shared" si="20"/>
        <v>0.95929511562229697</v>
      </c>
      <c r="AQ49" s="14">
        <v>84</v>
      </c>
      <c r="AR49" s="14">
        <v>898</v>
      </c>
      <c r="AS49" s="18">
        <f t="shared" si="22"/>
        <v>1.0233537239862858E-2</v>
      </c>
      <c r="AT49" s="14">
        <v>77</v>
      </c>
      <c r="AU49" s="14">
        <v>2847</v>
      </c>
      <c r="AV49" s="18">
        <f t="shared" si="27"/>
        <v>3.0471347137840121E-2</v>
      </c>
      <c r="AW49" s="14">
        <v>28546</v>
      </c>
      <c r="AX49" s="14">
        <f t="shared" si="26"/>
        <v>67413</v>
      </c>
      <c r="AY49" s="14">
        <v>2074832</v>
      </c>
      <c r="AZ49" s="14">
        <v>86755</v>
      </c>
      <c r="BA49" s="14">
        <v>7819</v>
      </c>
      <c r="BB49" s="14">
        <v>25929</v>
      </c>
      <c r="BC49" s="14">
        <f t="shared" si="23"/>
        <v>2195335</v>
      </c>
      <c r="BD49" s="18">
        <f t="shared" si="24"/>
        <v>0.94510951631527762</v>
      </c>
      <c r="BE49" s="18">
        <f t="shared" si="3"/>
        <v>3.9517886791765267E-2</v>
      </c>
      <c r="BF49" s="18">
        <f t="shared" si="3"/>
        <v>3.5616432116282936E-3</v>
      </c>
      <c r="BG49" s="18">
        <f t="shared" si="3"/>
        <v>1.1810953681328817E-2</v>
      </c>
      <c r="BH49" s="14">
        <v>4450656</v>
      </c>
      <c r="BI49" s="14">
        <v>211115</v>
      </c>
      <c r="BJ49" s="14">
        <v>29952</v>
      </c>
      <c r="BK49" s="14">
        <v>58234</v>
      </c>
      <c r="BL49" s="14">
        <f t="shared" si="17"/>
        <v>4749957</v>
      </c>
      <c r="BM49" s="18">
        <f t="shared" si="25"/>
        <v>0.93698869273974483</v>
      </c>
      <c r="BN49" s="18">
        <f t="shared" si="4"/>
        <v>4.444566550812986E-2</v>
      </c>
      <c r="BO49" s="18">
        <f t="shared" si="4"/>
        <v>6.3057412940790833E-3</v>
      </c>
      <c r="BP49" s="18">
        <f t="shared" si="4"/>
        <v>1.2259900458046253E-2</v>
      </c>
      <c r="BQ49" s="14">
        <v>1</v>
      </c>
      <c r="BR49" s="14">
        <v>1</v>
      </c>
      <c r="BS49" s="14" t="s">
        <v>209</v>
      </c>
      <c r="BT49" s="14">
        <v>1</v>
      </c>
      <c r="BU49" s="14">
        <v>1</v>
      </c>
      <c r="BV49" s="14">
        <v>1</v>
      </c>
      <c r="BW49" s="14">
        <v>1</v>
      </c>
      <c r="BX49" s="14">
        <v>1</v>
      </c>
      <c r="BY49" s="14">
        <v>1</v>
      </c>
      <c r="BZ49" s="14">
        <v>1</v>
      </c>
      <c r="CA49" s="14">
        <v>1</v>
      </c>
      <c r="CB49" s="14">
        <v>1</v>
      </c>
      <c r="CC49" s="14">
        <v>1</v>
      </c>
      <c r="CD49" s="14">
        <v>2224698</v>
      </c>
      <c r="CE49" s="18">
        <f t="shared" si="18"/>
        <v>0.99727985812944975</v>
      </c>
      <c r="CF49" s="14">
        <v>1</v>
      </c>
      <c r="CG49" s="14">
        <v>1</v>
      </c>
      <c r="CH49" s="14">
        <v>165812</v>
      </c>
      <c r="CI49" s="18">
        <v>0.64</v>
      </c>
      <c r="CJ49" s="14">
        <v>99558</v>
      </c>
      <c r="CK49" s="18">
        <f t="shared" si="29"/>
        <v>0.60042698960268259</v>
      </c>
      <c r="CL49" s="19">
        <f t="shared" si="21"/>
        <v>-3.9573010397317421E-2</v>
      </c>
      <c r="CM49" s="14">
        <v>465386</v>
      </c>
      <c r="CN49" s="14">
        <v>434766</v>
      </c>
      <c r="CO49" s="18">
        <f t="shared" si="6"/>
        <v>0.93420515443094554</v>
      </c>
      <c r="CP49" s="17">
        <v>0.90800000000000003</v>
      </c>
      <c r="CQ49" s="19">
        <f t="shared" si="19"/>
        <v>2.620515443094551E-2</v>
      </c>
      <c r="CR49" s="14">
        <v>5645233</v>
      </c>
      <c r="CS49" s="14">
        <v>1276849</v>
      </c>
      <c r="CT49" s="18">
        <f t="shared" si="7"/>
        <v>0.22618180684481934</v>
      </c>
      <c r="CU49" s="18">
        <v>0.40899999999999997</v>
      </c>
      <c r="CV49" s="19">
        <f t="shared" si="28"/>
        <v>-0.18281819315518064</v>
      </c>
      <c r="CW49" s="14">
        <v>1</v>
      </c>
      <c r="CX49" s="14">
        <v>1</v>
      </c>
      <c r="CY49" s="14">
        <v>0</v>
      </c>
      <c r="CZ49" s="14">
        <v>0</v>
      </c>
      <c r="DA49" s="14">
        <v>0</v>
      </c>
      <c r="DB49" s="14">
        <v>0</v>
      </c>
      <c r="DC49" s="14">
        <v>0</v>
      </c>
      <c r="DD49" s="14">
        <v>0</v>
      </c>
      <c r="DE49" s="14">
        <v>0</v>
      </c>
      <c r="DF49" s="14">
        <v>0</v>
      </c>
      <c r="DG49" s="14">
        <v>4088</v>
      </c>
      <c r="DH49" s="14">
        <v>383</v>
      </c>
      <c r="DI49" s="14">
        <v>43</v>
      </c>
      <c r="DJ49" s="14">
        <v>0</v>
      </c>
      <c r="DK49" s="14">
        <v>0</v>
      </c>
      <c r="DL49" s="14">
        <v>0</v>
      </c>
      <c r="DM49" s="14">
        <v>4514</v>
      </c>
      <c r="DN49" s="14">
        <v>4088</v>
      </c>
      <c r="DO49" s="14">
        <v>383</v>
      </c>
      <c r="DP49" s="14">
        <v>43</v>
      </c>
      <c r="DQ49" s="14">
        <v>0</v>
      </c>
      <c r="DR49" s="14">
        <v>0</v>
      </c>
      <c r="DS49" s="14">
        <v>0</v>
      </c>
      <c r="DT49" s="14">
        <v>4</v>
      </c>
      <c r="DU49" s="14">
        <v>2</v>
      </c>
      <c r="DV49" s="14">
        <v>0</v>
      </c>
      <c r="DW49" s="14">
        <v>20</v>
      </c>
      <c r="DX49" s="14">
        <v>24</v>
      </c>
      <c r="DY49" s="14">
        <v>19</v>
      </c>
      <c r="DZ49" s="14">
        <v>4088</v>
      </c>
      <c r="EA49" s="14">
        <v>383</v>
      </c>
      <c r="EB49" s="14">
        <v>43</v>
      </c>
      <c r="HL49" s="20"/>
      <c r="HN49" s="20"/>
      <c r="HP49" s="20"/>
      <c r="IH49" s="20"/>
      <c r="IJ49" s="20"/>
      <c r="IL49" s="20"/>
      <c r="JG49" s="20"/>
      <c r="JI49" s="20"/>
      <c r="JK49" s="20"/>
    </row>
    <row r="50" spans="1:271" x14ac:dyDescent="0.35">
      <c r="A50" s="14" t="s">
        <v>71</v>
      </c>
      <c r="B50" s="14" t="s">
        <v>51</v>
      </c>
      <c r="C50" s="14">
        <v>2</v>
      </c>
      <c r="D50" s="14" t="s">
        <v>51</v>
      </c>
      <c r="E50" s="14">
        <v>2896</v>
      </c>
      <c r="F50" s="14">
        <v>2896</v>
      </c>
      <c r="G50" s="14">
        <v>22150</v>
      </c>
      <c r="H50" s="14">
        <v>2761</v>
      </c>
      <c r="I50" s="14">
        <v>5147</v>
      </c>
      <c r="J50" s="18">
        <f t="shared" si="9"/>
        <v>0.95338397790055252</v>
      </c>
      <c r="K50" s="18">
        <f t="shared" si="10"/>
        <v>0.31573904016609439</v>
      </c>
      <c r="L50" s="14">
        <v>331232</v>
      </c>
      <c r="M50" s="14">
        <v>259371</v>
      </c>
      <c r="N50" s="14">
        <v>87467</v>
      </c>
      <c r="O50" s="18">
        <f t="shared" si="0"/>
        <v>1.0471150130422182</v>
      </c>
      <c r="P50" s="14">
        <v>6958554</v>
      </c>
      <c r="Q50" s="14">
        <v>9367789</v>
      </c>
      <c r="R50" s="18">
        <f t="shared" si="1"/>
        <v>1.3462263855392944</v>
      </c>
      <c r="S50" s="14">
        <v>26777013</v>
      </c>
      <c r="T50" s="14">
        <v>31881731</v>
      </c>
      <c r="U50" s="18">
        <f t="shared" si="2"/>
        <v>1.1906380670614753</v>
      </c>
      <c r="V50" s="14">
        <v>1908962</v>
      </c>
      <c r="W50" s="14">
        <v>2212882</v>
      </c>
      <c r="X50" s="18">
        <f t="shared" si="11"/>
        <v>1.1592069407353316</v>
      </c>
      <c r="Y50" s="14">
        <v>1953677</v>
      </c>
      <c r="Z50" s="18">
        <f t="shared" si="12"/>
        <v>1.0234237245162554</v>
      </c>
      <c r="AA50" s="14">
        <v>2704585</v>
      </c>
      <c r="AB50" s="14">
        <v>3989738</v>
      </c>
      <c r="AC50" s="18">
        <f t="shared" si="13"/>
        <v>1.4751756739019111</v>
      </c>
      <c r="AD50" s="14">
        <v>2693221</v>
      </c>
      <c r="AE50" s="18">
        <f t="shared" si="14"/>
        <v>0.99579824631135649</v>
      </c>
      <c r="AF50" s="14">
        <v>19818459</v>
      </c>
      <c r="AG50" s="14">
        <v>22513942</v>
      </c>
      <c r="AH50" s="18">
        <f t="shared" si="15"/>
        <v>1.1360087078415129</v>
      </c>
      <c r="AI50" s="14">
        <v>19142839</v>
      </c>
      <c r="AJ50" s="18">
        <f t="shared" si="16"/>
        <v>0.96590955936584166</v>
      </c>
      <c r="AK50" s="14">
        <v>0</v>
      </c>
      <c r="AL50" s="14">
        <v>1</v>
      </c>
      <c r="AM50" s="14">
        <v>1</v>
      </c>
      <c r="AN50" s="14">
        <v>255222</v>
      </c>
      <c r="AO50" s="14">
        <v>58080</v>
      </c>
      <c r="AP50" s="18">
        <f t="shared" si="20"/>
        <v>0.90330932596774283</v>
      </c>
      <c r="AQ50" s="14">
        <v>3301</v>
      </c>
      <c r="AR50" s="14">
        <v>4046</v>
      </c>
      <c r="AS50" s="18">
        <f t="shared" si="22"/>
        <v>2.1182800039211389E-2</v>
      </c>
      <c r="AT50" s="14">
        <v>848</v>
      </c>
      <c r="AU50" s="14">
        <v>25341</v>
      </c>
      <c r="AV50" s="18">
        <f t="shared" si="27"/>
        <v>7.5507873993045746E-2</v>
      </c>
      <c r="AW50" s="14">
        <v>259371</v>
      </c>
      <c r="AX50" s="14">
        <f t="shared" si="26"/>
        <v>87467</v>
      </c>
      <c r="AY50" s="14">
        <v>5296479</v>
      </c>
      <c r="AZ50" s="14">
        <v>3396659</v>
      </c>
      <c r="BA50" s="14">
        <v>272859</v>
      </c>
      <c r="BB50" s="14">
        <v>313382</v>
      </c>
      <c r="BC50" s="14">
        <f t="shared" si="23"/>
        <v>9279379</v>
      </c>
      <c r="BD50" s="18">
        <f t="shared" si="24"/>
        <v>0.57077946703114513</v>
      </c>
      <c r="BE50" s="18">
        <f t="shared" si="3"/>
        <v>0.36604378374889096</v>
      </c>
      <c r="BF50" s="18">
        <f t="shared" si="3"/>
        <v>2.9404877201373067E-2</v>
      </c>
      <c r="BG50" s="18">
        <f t="shared" si="3"/>
        <v>3.3771872018590901E-2</v>
      </c>
      <c r="BH50" s="14">
        <v>8125933</v>
      </c>
      <c r="BI50" s="14">
        <v>6217558</v>
      </c>
      <c r="BJ50" s="14">
        <v>369931</v>
      </c>
      <c r="BK50" s="14">
        <v>430055</v>
      </c>
      <c r="BL50" s="14">
        <f t="shared" si="17"/>
        <v>15143477</v>
      </c>
      <c r="BM50" s="18">
        <f t="shared" si="25"/>
        <v>0.53659625197040284</v>
      </c>
      <c r="BN50" s="18">
        <f t="shared" si="4"/>
        <v>0.41057664630124246</v>
      </c>
      <c r="BO50" s="18">
        <f t="shared" si="4"/>
        <v>2.4428405708939897E-2</v>
      </c>
      <c r="BP50" s="18">
        <f t="shared" si="4"/>
        <v>2.8398696019414828E-2</v>
      </c>
      <c r="BQ50" s="14">
        <v>1</v>
      </c>
      <c r="BR50" s="14">
        <v>0</v>
      </c>
      <c r="BS50" s="14" t="s">
        <v>51</v>
      </c>
      <c r="BT50" s="14">
        <v>1</v>
      </c>
      <c r="BU50" s="14">
        <v>1</v>
      </c>
      <c r="BV50" s="14">
        <v>1</v>
      </c>
      <c r="BW50" s="14">
        <v>1</v>
      </c>
      <c r="BX50" s="14">
        <v>1</v>
      </c>
      <c r="BY50" s="14">
        <v>1</v>
      </c>
      <c r="BZ50" s="14">
        <v>1</v>
      </c>
      <c r="CA50" s="14">
        <v>1</v>
      </c>
      <c r="CB50" s="14">
        <v>1</v>
      </c>
      <c r="CC50" s="14">
        <v>1</v>
      </c>
      <c r="CD50" s="14">
        <v>9215508</v>
      </c>
      <c r="CE50" s="18">
        <f t="shared" si="18"/>
        <v>0.98374418979761391</v>
      </c>
      <c r="CF50" s="14">
        <v>1</v>
      </c>
      <c r="CG50" s="14">
        <v>1</v>
      </c>
      <c r="CH50" s="14">
        <v>663485</v>
      </c>
      <c r="CI50" s="18">
        <v>0.65</v>
      </c>
      <c r="CJ50" s="14">
        <v>291203</v>
      </c>
      <c r="CK50" s="18">
        <f t="shared" si="29"/>
        <v>0.43889914617512077</v>
      </c>
      <c r="CL50" s="19">
        <f t="shared" si="21"/>
        <v>-0.21110085382487925</v>
      </c>
      <c r="CM50" s="14">
        <v>1957960</v>
      </c>
      <c r="CN50" s="14">
        <v>1698772</v>
      </c>
      <c r="CO50" s="18">
        <f t="shared" si="6"/>
        <v>0.86762344480990417</v>
      </c>
      <c r="CP50" s="17">
        <v>0.84299999999999997</v>
      </c>
      <c r="CQ50" s="19">
        <f t="shared" si="19"/>
        <v>2.4623444809904194E-2</v>
      </c>
      <c r="CR50" s="14">
        <v>20196658</v>
      </c>
      <c r="CS50" s="14">
        <v>2533982</v>
      </c>
      <c r="CT50" s="18">
        <f t="shared" si="7"/>
        <v>0.12546541115861842</v>
      </c>
      <c r="CU50" s="18">
        <v>0.52300000000000002</v>
      </c>
      <c r="CV50" s="19">
        <f t="shared" si="28"/>
        <v>-0.3975345888413816</v>
      </c>
      <c r="CW50" s="14">
        <v>1</v>
      </c>
      <c r="CX50" s="14">
        <v>1</v>
      </c>
      <c r="CY50" s="14">
        <v>1</v>
      </c>
      <c r="CZ50" s="14">
        <v>4368</v>
      </c>
      <c r="DA50" s="14">
        <v>4532</v>
      </c>
      <c r="DB50" s="14">
        <v>308</v>
      </c>
      <c r="DC50" s="14">
        <v>7</v>
      </c>
      <c r="DD50" s="14">
        <v>171</v>
      </c>
      <c r="DE50" s="14">
        <v>0</v>
      </c>
      <c r="DF50" s="14">
        <v>9386</v>
      </c>
      <c r="DG50" s="14">
        <v>0</v>
      </c>
      <c r="DH50" s="14">
        <v>0</v>
      </c>
      <c r="DI50" s="14">
        <v>0</v>
      </c>
      <c r="DJ50" s="14">
        <v>0</v>
      </c>
      <c r="DK50" s="14">
        <v>0</v>
      </c>
      <c r="DL50" s="14">
        <v>0</v>
      </c>
      <c r="DM50" s="14">
        <v>0</v>
      </c>
      <c r="DN50" s="14">
        <v>4368</v>
      </c>
      <c r="DO50" s="14">
        <v>4532</v>
      </c>
      <c r="DP50" s="14">
        <v>308</v>
      </c>
      <c r="DQ50" s="14">
        <v>7</v>
      </c>
      <c r="DR50" s="14">
        <v>171</v>
      </c>
      <c r="DS50" s="14">
        <v>0</v>
      </c>
      <c r="DT50" s="14">
        <v>35</v>
      </c>
      <c r="DU50" s="14">
        <v>4</v>
      </c>
      <c r="DV50" s="14">
        <v>1</v>
      </c>
      <c r="DW50" s="14">
        <v>73</v>
      </c>
      <c r="DX50" s="14">
        <v>2</v>
      </c>
      <c r="DY50" s="14">
        <v>3</v>
      </c>
      <c r="DZ50" s="14">
        <v>4375</v>
      </c>
      <c r="EA50" s="14">
        <v>4703</v>
      </c>
      <c r="EB50" s="14">
        <v>308</v>
      </c>
      <c r="HL50" s="20"/>
      <c r="HN50" s="20"/>
      <c r="HP50" s="20"/>
      <c r="IH50" s="20"/>
      <c r="IJ50" s="20"/>
      <c r="IL50" s="20"/>
      <c r="JG50" s="20"/>
      <c r="JI50" s="20"/>
      <c r="JK50" s="20"/>
    </row>
    <row r="51" spans="1:271" x14ac:dyDescent="0.35">
      <c r="A51" s="14" t="s">
        <v>146</v>
      </c>
      <c r="B51" s="14" t="s">
        <v>51</v>
      </c>
      <c r="C51" s="14">
        <v>2</v>
      </c>
      <c r="D51" s="14" t="s">
        <v>51</v>
      </c>
      <c r="E51" s="14">
        <v>368</v>
      </c>
      <c r="F51" s="14">
        <v>368</v>
      </c>
      <c r="G51" s="14">
        <v>3025</v>
      </c>
      <c r="H51" s="14">
        <v>354</v>
      </c>
      <c r="I51" s="14">
        <v>763</v>
      </c>
      <c r="J51" s="18">
        <f t="shared" si="9"/>
        <v>0.96195652173913049</v>
      </c>
      <c r="K51" s="18">
        <f t="shared" si="10"/>
        <v>0.32920719127615677</v>
      </c>
      <c r="L51" s="14">
        <v>46664</v>
      </c>
      <c r="M51" s="14">
        <v>18115</v>
      </c>
      <c r="N51" s="14">
        <v>38177</v>
      </c>
      <c r="O51" s="18">
        <f t="shared" si="0"/>
        <v>1.2063260757757586</v>
      </c>
      <c r="P51" s="14">
        <v>992360</v>
      </c>
      <c r="Q51" s="14">
        <v>1368974</v>
      </c>
      <c r="R51" s="18">
        <f t="shared" si="1"/>
        <v>1.3795134830101978</v>
      </c>
      <c r="S51" s="14">
        <v>3504528</v>
      </c>
      <c r="T51" s="14">
        <v>6006528</v>
      </c>
      <c r="U51" s="18">
        <f t="shared" si="2"/>
        <v>1.7139335168673213</v>
      </c>
      <c r="V51" s="14">
        <v>265067</v>
      </c>
      <c r="W51" s="14">
        <v>339322</v>
      </c>
      <c r="X51" s="18">
        <f t="shared" si="11"/>
        <v>1.2801367201499998</v>
      </c>
      <c r="Y51" s="14">
        <v>262519</v>
      </c>
      <c r="Z51" s="18">
        <f t="shared" si="12"/>
        <v>0.99038733603202211</v>
      </c>
      <c r="AA51" s="14">
        <v>395675</v>
      </c>
      <c r="AB51" s="14">
        <v>564939</v>
      </c>
      <c r="AC51" s="18">
        <f t="shared" si="13"/>
        <v>1.4277854299614583</v>
      </c>
      <c r="AD51" s="14">
        <v>343438</v>
      </c>
      <c r="AE51" s="18">
        <f t="shared" si="14"/>
        <v>0.86798003411891067</v>
      </c>
      <c r="AF51" s="14">
        <v>2512168</v>
      </c>
      <c r="AG51" s="14">
        <v>4639493</v>
      </c>
      <c r="AH51" s="18">
        <f t="shared" si="15"/>
        <v>1.8468084140869561</v>
      </c>
      <c r="AI51" s="14">
        <v>2808929</v>
      </c>
      <c r="AJ51" s="18">
        <f t="shared" si="16"/>
        <v>1.1181294403877449</v>
      </c>
      <c r="AK51" s="14">
        <v>1</v>
      </c>
      <c r="AL51" s="14">
        <v>0</v>
      </c>
      <c r="AM51" s="14">
        <v>0</v>
      </c>
      <c r="AN51" s="14">
        <v>11292</v>
      </c>
      <c r="AO51" s="14">
        <v>32373</v>
      </c>
      <c r="AP51" s="18">
        <f t="shared" si="20"/>
        <v>0.80675855443056688</v>
      </c>
      <c r="AQ51" s="14">
        <v>1949</v>
      </c>
      <c r="AR51" s="14">
        <v>2132</v>
      </c>
      <c r="AS51" s="18">
        <f t="shared" si="22"/>
        <v>7.5400931195033633E-2</v>
      </c>
      <c r="AT51" s="14">
        <v>2369</v>
      </c>
      <c r="AU51" s="14">
        <v>4009</v>
      </c>
      <c r="AV51" s="18">
        <f t="shared" si="27"/>
        <v>0.11784051437439953</v>
      </c>
      <c r="AW51" s="14">
        <v>15610</v>
      </c>
      <c r="AX51" s="14">
        <f t="shared" si="26"/>
        <v>38514</v>
      </c>
      <c r="AY51" s="14">
        <v>1280494</v>
      </c>
      <c r="AZ51" s="14">
        <v>67885</v>
      </c>
      <c r="BA51" s="14">
        <v>9739</v>
      </c>
      <c r="BB51" s="14">
        <v>10669</v>
      </c>
      <c r="BC51" s="14">
        <f t="shared" si="23"/>
        <v>1368787</v>
      </c>
      <c r="BD51" s="18">
        <f t="shared" si="24"/>
        <v>0.93549544231498405</v>
      </c>
      <c r="BE51" s="18">
        <f t="shared" si="3"/>
        <v>4.9595006381562654E-2</v>
      </c>
      <c r="BF51" s="18">
        <f t="shared" si="3"/>
        <v>7.1150588075427372E-3</v>
      </c>
      <c r="BG51" s="18">
        <f t="shared" si="3"/>
        <v>7.794492495910613E-3</v>
      </c>
      <c r="BH51" s="14">
        <v>2693775</v>
      </c>
      <c r="BI51" s="14">
        <v>148483</v>
      </c>
      <c r="BJ51" s="14">
        <v>22179</v>
      </c>
      <c r="BK51" s="14">
        <v>29692</v>
      </c>
      <c r="BL51" s="14">
        <f t="shared" si="17"/>
        <v>2894129</v>
      </c>
      <c r="BM51" s="18">
        <f t="shared" si="25"/>
        <v>0.93077226343400721</v>
      </c>
      <c r="BN51" s="18">
        <f t="shared" si="4"/>
        <v>5.1304900368988389E-2</v>
      </c>
      <c r="BO51" s="18">
        <f t="shared" si="4"/>
        <v>7.6634455478660421E-3</v>
      </c>
      <c r="BP51" s="18">
        <f t="shared" si="4"/>
        <v>1.0259390649138308E-2</v>
      </c>
      <c r="BQ51" s="14">
        <v>1</v>
      </c>
      <c r="BR51" s="14">
        <v>1</v>
      </c>
      <c r="BS51" s="14" t="s">
        <v>236</v>
      </c>
      <c r="BT51" s="14">
        <v>1</v>
      </c>
      <c r="BU51" s="14">
        <v>1</v>
      </c>
      <c r="BV51" s="14">
        <v>1</v>
      </c>
      <c r="BW51" s="14">
        <v>1</v>
      </c>
      <c r="BX51" s="14">
        <v>1</v>
      </c>
      <c r="BY51" s="14">
        <v>0</v>
      </c>
      <c r="BZ51" s="14">
        <v>0</v>
      </c>
      <c r="CA51" s="14">
        <v>0</v>
      </c>
      <c r="CB51" s="14">
        <v>1</v>
      </c>
      <c r="CC51" s="14">
        <v>0</v>
      </c>
      <c r="CD51" s="14" t="s">
        <v>51</v>
      </c>
      <c r="CE51" s="18" t="str">
        <f t="shared" si="18"/>
        <v>NULL</v>
      </c>
      <c r="CF51" s="14">
        <v>0</v>
      </c>
      <c r="CG51" s="14">
        <v>1</v>
      </c>
      <c r="CH51" s="14">
        <v>91720</v>
      </c>
      <c r="CI51" s="18">
        <v>0.73</v>
      </c>
      <c r="CJ51" s="14">
        <v>61430</v>
      </c>
      <c r="CK51" s="18">
        <f t="shared" si="29"/>
        <v>0.66975577845617096</v>
      </c>
      <c r="CL51" s="19">
        <f t="shared" si="21"/>
        <v>-6.0244221543829024E-2</v>
      </c>
      <c r="CM51" s="14">
        <v>288538</v>
      </c>
      <c r="CN51" s="14">
        <v>271550</v>
      </c>
      <c r="CO51" s="18">
        <f t="shared" si="6"/>
        <v>0.94112387276545895</v>
      </c>
      <c r="CP51" s="17">
        <v>0.90700000000000003</v>
      </c>
      <c r="CQ51" s="19">
        <f t="shared" si="19"/>
        <v>3.4123872765458918E-2</v>
      </c>
      <c r="CR51" s="14">
        <v>2569984</v>
      </c>
      <c r="CS51" s="14">
        <v>685583</v>
      </c>
      <c r="CT51" s="18">
        <f t="shared" si="7"/>
        <v>0.26676547402629747</v>
      </c>
      <c r="CU51" s="18">
        <v>0.40500000000000003</v>
      </c>
      <c r="CV51" s="19">
        <f t="shared" si="28"/>
        <v>-0.13823452597370256</v>
      </c>
      <c r="CW51" s="14">
        <v>0</v>
      </c>
      <c r="CX51" s="14">
        <v>0</v>
      </c>
      <c r="CY51" s="14">
        <v>0</v>
      </c>
      <c r="CZ51" s="14">
        <v>20</v>
      </c>
      <c r="DA51" s="14">
        <v>2</v>
      </c>
      <c r="DB51" s="14">
        <v>0</v>
      </c>
      <c r="DC51" s="14">
        <v>0</v>
      </c>
      <c r="DD51" s="14">
        <v>0</v>
      </c>
      <c r="DE51" s="14">
        <v>0</v>
      </c>
      <c r="DF51" s="14">
        <v>22</v>
      </c>
      <c r="DG51" s="14">
        <v>1160</v>
      </c>
      <c r="DH51" s="14">
        <v>198</v>
      </c>
      <c r="DI51" s="14">
        <v>14</v>
      </c>
      <c r="DJ51" s="14">
        <v>0</v>
      </c>
      <c r="DK51" s="14">
        <v>90</v>
      </c>
      <c r="DL51" s="14">
        <v>3</v>
      </c>
      <c r="DM51" s="14">
        <v>1465</v>
      </c>
      <c r="DN51" s="14">
        <v>1180</v>
      </c>
      <c r="DO51" s="14">
        <v>200</v>
      </c>
      <c r="DP51" s="14">
        <v>14</v>
      </c>
      <c r="DQ51" s="14">
        <v>0</v>
      </c>
      <c r="DR51" s="14">
        <v>90</v>
      </c>
      <c r="DS51" s="14">
        <v>3</v>
      </c>
      <c r="DT51" s="14">
        <v>0</v>
      </c>
      <c r="DU51" s="14">
        <v>0</v>
      </c>
      <c r="DV51" s="14">
        <v>0</v>
      </c>
      <c r="DW51" s="14">
        <v>15</v>
      </c>
      <c r="DX51" s="14">
        <v>0</v>
      </c>
      <c r="DY51" s="14">
        <v>0</v>
      </c>
      <c r="DZ51" s="14">
        <v>1180</v>
      </c>
      <c r="EA51" s="14">
        <v>290</v>
      </c>
      <c r="EB51" s="14">
        <v>17</v>
      </c>
      <c r="HL51" s="20"/>
      <c r="HN51" s="20"/>
      <c r="HP51" s="20"/>
      <c r="IH51" s="20"/>
      <c r="IJ51" s="20"/>
      <c r="IL51" s="20"/>
    </row>
    <row r="52" spans="1:271" ht="14.25" customHeight="1" x14ac:dyDescent="0.35">
      <c r="A52" s="14" t="s">
        <v>62</v>
      </c>
      <c r="B52" s="14" t="s">
        <v>51</v>
      </c>
      <c r="C52" s="14">
        <v>2</v>
      </c>
      <c r="D52" s="14" t="s">
        <v>51</v>
      </c>
      <c r="E52" s="14">
        <v>230</v>
      </c>
      <c r="F52" s="14">
        <v>230</v>
      </c>
      <c r="G52" s="14">
        <v>282</v>
      </c>
      <c r="H52" s="14">
        <v>180</v>
      </c>
      <c r="I52" s="14">
        <v>222</v>
      </c>
      <c r="J52" s="18">
        <f t="shared" si="9"/>
        <v>0.78260869565217395</v>
      </c>
      <c r="K52" s="18">
        <f t="shared" si="10"/>
        <v>0.78515625</v>
      </c>
      <c r="L52" s="14">
        <v>5023</v>
      </c>
      <c r="M52" s="14">
        <v>4967</v>
      </c>
      <c r="N52" s="14">
        <v>197</v>
      </c>
      <c r="O52" s="18">
        <f t="shared" si="0"/>
        <v>1.0280708739796933</v>
      </c>
      <c r="P52" s="14">
        <v>122036</v>
      </c>
      <c r="Q52" s="14">
        <v>138561</v>
      </c>
      <c r="R52" s="18">
        <f t="shared" si="1"/>
        <v>1.1354108623684813</v>
      </c>
      <c r="S52" s="14">
        <v>648488</v>
      </c>
      <c r="T52" s="14">
        <v>801151</v>
      </c>
      <c r="U52" s="18">
        <f t="shared" si="2"/>
        <v>1.2354137624751731</v>
      </c>
      <c r="V52" s="14">
        <v>30950</v>
      </c>
      <c r="W52" s="14">
        <v>32404</v>
      </c>
      <c r="X52" s="18">
        <f t="shared" si="11"/>
        <v>1.046978998384491</v>
      </c>
      <c r="Y52" s="14">
        <v>31467</v>
      </c>
      <c r="Z52" s="18">
        <f t="shared" si="12"/>
        <v>1.0167043618739904</v>
      </c>
      <c r="AA52" s="14">
        <v>48594</v>
      </c>
      <c r="AB52" s="14">
        <v>58842</v>
      </c>
      <c r="AC52" s="18">
        <f t="shared" si="13"/>
        <v>1.2108902333621434</v>
      </c>
      <c r="AD52" s="14">
        <v>44088</v>
      </c>
      <c r="AE52" s="18">
        <f t="shared" si="14"/>
        <v>0.90727250277812077</v>
      </c>
      <c r="AF52" s="14">
        <v>526452</v>
      </c>
      <c r="AG52" s="14">
        <v>662590</v>
      </c>
      <c r="AH52" s="18">
        <f t="shared" si="15"/>
        <v>1.2585952755426895</v>
      </c>
      <c r="AI52" s="14">
        <v>583150</v>
      </c>
      <c r="AJ52" s="18">
        <f t="shared" si="16"/>
        <v>1.1076983276727983</v>
      </c>
      <c r="AK52" s="14">
        <v>1</v>
      </c>
      <c r="AL52" s="14">
        <v>1</v>
      </c>
      <c r="AM52" s="14">
        <v>1</v>
      </c>
      <c r="AN52" s="14">
        <v>2047</v>
      </c>
      <c r="AO52" s="14">
        <v>2229</v>
      </c>
      <c r="AP52" s="18">
        <f t="shared" si="20"/>
        <v>0.99859878561419901</v>
      </c>
      <c r="AQ52" s="14">
        <v>4</v>
      </c>
      <c r="AR52" s="14">
        <v>0</v>
      </c>
      <c r="AS52" s="18">
        <f t="shared" si="22"/>
        <v>9.3414292386735165E-4</v>
      </c>
      <c r="AT52" s="14">
        <v>2</v>
      </c>
      <c r="AU52" s="14">
        <v>0</v>
      </c>
      <c r="AV52" s="18">
        <f t="shared" si="27"/>
        <v>4.6707146193367583E-4</v>
      </c>
      <c r="AW52" s="14">
        <v>2053</v>
      </c>
      <c r="AX52" s="14">
        <f t="shared" si="26"/>
        <v>2229</v>
      </c>
      <c r="AY52" s="14">
        <v>178984</v>
      </c>
      <c r="AZ52" s="14">
        <v>13062</v>
      </c>
      <c r="BA52" s="14">
        <v>1958</v>
      </c>
      <c r="BB52" s="14">
        <v>1242</v>
      </c>
      <c r="BC52" s="14">
        <f t="shared" si="23"/>
        <v>195246</v>
      </c>
      <c r="BD52" s="18">
        <f t="shared" si="24"/>
        <v>0.91671020148940308</v>
      </c>
      <c r="BE52" s="18">
        <f t="shared" si="3"/>
        <v>6.6900218186288066E-2</v>
      </c>
      <c r="BF52" s="18">
        <f t="shared" si="3"/>
        <v>1.002837446093646E-2</v>
      </c>
      <c r="BG52" s="18">
        <f t="shared" si="3"/>
        <v>6.3612058633723614E-3</v>
      </c>
      <c r="BH52" s="14">
        <v>287161</v>
      </c>
      <c r="BI52" s="14">
        <v>135047</v>
      </c>
      <c r="BJ52" s="14">
        <v>14127</v>
      </c>
      <c r="BK52" s="14">
        <v>11146</v>
      </c>
      <c r="BL52" s="14">
        <f t="shared" si="17"/>
        <v>447481</v>
      </c>
      <c r="BM52" s="18">
        <f t="shared" si="25"/>
        <v>0.64172780520290251</v>
      </c>
      <c r="BN52" s="18">
        <f t="shared" si="4"/>
        <v>0.30179381917891485</v>
      </c>
      <c r="BO52" s="18">
        <f t="shared" si="4"/>
        <v>3.1570055488389454E-2</v>
      </c>
      <c r="BP52" s="18">
        <f t="shared" si="4"/>
        <v>2.4908320129793219E-2</v>
      </c>
      <c r="BQ52" s="14">
        <v>1</v>
      </c>
      <c r="BR52" s="14">
        <v>1</v>
      </c>
      <c r="BS52" s="14" t="s">
        <v>237</v>
      </c>
      <c r="BT52" s="14">
        <v>1</v>
      </c>
      <c r="BU52" s="14">
        <v>1</v>
      </c>
      <c r="BV52" s="14">
        <v>1</v>
      </c>
      <c r="BW52" s="14">
        <v>1</v>
      </c>
      <c r="BX52" s="14">
        <v>1</v>
      </c>
      <c r="BY52" s="14">
        <v>1</v>
      </c>
      <c r="BZ52" s="14">
        <v>1</v>
      </c>
      <c r="CA52" s="14">
        <v>1</v>
      </c>
      <c r="CB52" s="14">
        <v>1</v>
      </c>
      <c r="CC52" s="14">
        <v>1</v>
      </c>
      <c r="CD52" s="14">
        <v>138561</v>
      </c>
      <c r="CE52" s="18">
        <f t="shared" si="18"/>
        <v>1</v>
      </c>
      <c r="CF52" s="14">
        <v>1</v>
      </c>
      <c r="CG52" s="14">
        <v>1</v>
      </c>
      <c r="CH52" s="14">
        <v>10866</v>
      </c>
      <c r="CI52" s="18">
        <v>0.80599999999999994</v>
      </c>
      <c r="CJ52" s="14">
        <v>8368</v>
      </c>
      <c r="CK52" s="18">
        <f t="shared" si="29"/>
        <v>0.77010859561936318</v>
      </c>
      <c r="CL52" s="19">
        <f t="shared" si="21"/>
        <v>-3.589140438063676E-2</v>
      </c>
      <c r="CM52" s="14">
        <v>35451</v>
      </c>
      <c r="CN52" s="14">
        <v>33428</v>
      </c>
      <c r="CO52" s="18">
        <f t="shared" si="6"/>
        <v>0.94293531917294293</v>
      </c>
      <c r="CP52" s="17">
        <v>0.95599999999999996</v>
      </c>
      <c r="CQ52" s="19">
        <f t="shared" si="19"/>
        <v>-1.3064680827057029E-2</v>
      </c>
      <c r="CR52" s="14">
        <v>535519</v>
      </c>
      <c r="CS52" s="14">
        <v>198857</v>
      </c>
      <c r="CT52" s="18">
        <f t="shared" si="7"/>
        <v>0.37133509735415549</v>
      </c>
      <c r="CU52" s="18">
        <v>0.56299999999999994</v>
      </c>
      <c r="CV52" s="19">
        <f t="shared" si="28"/>
        <v>-0.19166490264584446</v>
      </c>
      <c r="CW52" s="14">
        <v>1</v>
      </c>
      <c r="CX52" s="14">
        <v>0</v>
      </c>
      <c r="CY52" s="14">
        <v>1</v>
      </c>
      <c r="CZ52" s="14">
        <v>65</v>
      </c>
      <c r="DA52" s="14">
        <v>309</v>
      </c>
      <c r="DB52" s="14">
        <v>0</v>
      </c>
      <c r="DC52" s="14">
        <v>0</v>
      </c>
      <c r="DD52" s="14">
        <v>0</v>
      </c>
      <c r="DE52" s="14">
        <v>0</v>
      </c>
      <c r="DF52" s="14">
        <v>374</v>
      </c>
      <c r="DG52" s="14">
        <v>0</v>
      </c>
      <c r="DH52" s="14">
        <v>0</v>
      </c>
      <c r="DI52" s="14">
        <v>0</v>
      </c>
      <c r="DJ52" s="14">
        <v>0</v>
      </c>
      <c r="DK52" s="14">
        <v>0</v>
      </c>
      <c r="DL52" s="14">
        <v>0</v>
      </c>
      <c r="DM52" s="14">
        <v>0</v>
      </c>
      <c r="DN52" s="14">
        <v>65</v>
      </c>
      <c r="DO52" s="14">
        <v>309</v>
      </c>
      <c r="DP52" s="14">
        <v>0</v>
      </c>
      <c r="DQ52" s="14">
        <v>0</v>
      </c>
      <c r="DR52" s="14">
        <v>0</v>
      </c>
      <c r="DS52" s="14">
        <v>0</v>
      </c>
      <c r="DT52" s="14">
        <v>0</v>
      </c>
      <c r="DU52" s="14">
        <v>11</v>
      </c>
      <c r="DV52" s="14">
        <v>206</v>
      </c>
      <c r="DW52" s="14">
        <v>0</v>
      </c>
      <c r="DX52" s="14">
        <v>1</v>
      </c>
      <c r="DY52" s="14">
        <v>76</v>
      </c>
      <c r="DZ52" s="14">
        <v>65</v>
      </c>
      <c r="EA52" s="14">
        <v>309</v>
      </c>
      <c r="EB52" s="14">
        <v>0</v>
      </c>
      <c r="HL52" s="20"/>
      <c r="HN52" s="20"/>
      <c r="HP52" s="20"/>
      <c r="IH52" s="20"/>
      <c r="IJ52" s="20"/>
      <c r="IL52" s="20"/>
      <c r="JG52" s="20"/>
      <c r="JI52" s="20"/>
      <c r="JK52" s="20"/>
    </row>
    <row r="53" spans="1:271" x14ac:dyDescent="0.35">
      <c r="A53" s="14" t="s">
        <v>72</v>
      </c>
      <c r="B53" s="14" t="s">
        <v>51</v>
      </c>
      <c r="C53" s="14">
        <v>2</v>
      </c>
      <c r="D53" s="14" t="s">
        <v>51</v>
      </c>
      <c r="E53" s="14">
        <v>749</v>
      </c>
      <c r="F53" s="14">
        <v>749</v>
      </c>
      <c r="G53" s="14">
        <v>5046</v>
      </c>
      <c r="H53" s="14">
        <v>714</v>
      </c>
      <c r="I53" s="14">
        <v>4355</v>
      </c>
      <c r="J53" s="18">
        <f t="shared" si="9"/>
        <v>0.95327102803738317</v>
      </c>
      <c r="K53" s="18">
        <f t="shared" si="10"/>
        <v>0.87471958584987053</v>
      </c>
      <c r="L53" s="14">
        <v>94054</v>
      </c>
      <c r="M53" s="14">
        <v>66972</v>
      </c>
      <c r="N53" s="14">
        <v>54256</v>
      </c>
      <c r="O53" s="18">
        <f t="shared" si="0"/>
        <v>1.2889191315627193</v>
      </c>
      <c r="P53" s="14">
        <v>2000076</v>
      </c>
      <c r="Q53" s="14">
        <v>2923112</v>
      </c>
      <c r="R53" s="18">
        <f t="shared" si="1"/>
        <v>1.4615004629824067</v>
      </c>
      <c r="S53" s="14">
        <v>8811982</v>
      </c>
      <c r="T53" s="14">
        <v>14050285</v>
      </c>
      <c r="U53" s="18">
        <f t="shared" si="2"/>
        <v>1.5944523036928582</v>
      </c>
      <c r="V53" s="14">
        <v>554219</v>
      </c>
      <c r="W53" s="14">
        <v>836375</v>
      </c>
      <c r="X53" s="18">
        <f t="shared" si="11"/>
        <v>1.5091056062675585</v>
      </c>
      <c r="Y53" s="14">
        <v>592642</v>
      </c>
      <c r="Z53" s="18">
        <f t="shared" si="12"/>
        <v>1.069328189758922</v>
      </c>
      <c r="AA53" s="14">
        <v>768466</v>
      </c>
      <c r="AB53" s="14">
        <v>1180780</v>
      </c>
      <c r="AC53" s="18">
        <f t="shared" si="13"/>
        <v>1.5365416296882362</v>
      </c>
      <c r="AD53" s="14">
        <v>899418</v>
      </c>
      <c r="AE53" s="18">
        <f t="shared" si="14"/>
        <v>1.1704070186579498</v>
      </c>
      <c r="AF53" s="14">
        <v>6811906</v>
      </c>
      <c r="AG53" s="14">
        <v>11064581</v>
      </c>
      <c r="AH53" s="18">
        <f t="shared" si="15"/>
        <v>1.6243003059642924</v>
      </c>
      <c r="AI53" s="14">
        <v>9519683</v>
      </c>
      <c r="AJ53" s="18">
        <f t="shared" si="16"/>
        <v>1.3975065128614517</v>
      </c>
      <c r="AK53" s="14">
        <v>1</v>
      </c>
      <c r="AL53" s="14">
        <v>0</v>
      </c>
      <c r="AM53" s="14">
        <v>0</v>
      </c>
      <c r="AN53" s="14">
        <v>20922</v>
      </c>
      <c r="AO53" s="14">
        <v>68905</v>
      </c>
      <c r="AP53" s="18">
        <f t="shared" si="20"/>
        <v>0.94134599262240104</v>
      </c>
      <c r="AQ53" s="14">
        <v>3066</v>
      </c>
      <c r="AR53" s="14">
        <v>1431</v>
      </c>
      <c r="AS53" s="18">
        <f t="shared" si="22"/>
        <v>4.7126509054325957E-2</v>
      </c>
      <c r="AT53" s="14">
        <v>365</v>
      </c>
      <c r="AU53" s="14">
        <v>735</v>
      </c>
      <c r="AV53" s="18">
        <f t="shared" si="27"/>
        <v>1.1527498323272971E-2</v>
      </c>
      <c r="AW53" s="14">
        <v>24353</v>
      </c>
      <c r="AX53" s="14">
        <f t="shared" si="26"/>
        <v>71071</v>
      </c>
      <c r="AY53" s="14">
        <v>2232547</v>
      </c>
      <c r="AZ53" s="14">
        <v>393298</v>
      </c>
      <c r="BA53" s="14">
        <v>47632</v>
      </c>
      <c r="BB53" s="14">
        <v>60503</v>
      </c>
      <c r="BC53" s="14">
        <f t="shared" si="23"/>
        <v>2733980</v>
      </c>
      <c r="BD53" s="18">
        <f t="shared" si="24"/>
        <v>0.81659229401824451</v>
      </c>
      <c r="BE53" s="18">
        <f t="shared" si="3"/>
        <v>0.14385547809420698</v>
      </c>
      <c r="BF53" s="18">
        <f t="shared" si="3"/>
        <v>1.7422219621211568E-2</v>
      </c>
      <c r="BG53" s="18">
        <f t="shared" si="3"/>
        <v>2.213000826633699E-2</v>
      </c>
      <c r="BH53" s="14">
        <v>4237346</v>
      </c>
      <c r="BI53" s="14">
        <v>1768764</v>
      </c>
      <c r="BJ53" s="14">
        <v>103691</v>
      </c>
      <c r="BK53" s="14">
        <v>111314</v>
      </c>
      <c r="BL53" s="14">
        <f t="shared" si="17"/>
        <v>6221115</v>
      </c>
      <c r="BM53" s="18">
        <f t="shared" si="25"/>
        <v>0.68112323916211159</v>
      </c>
      <c r="BN53" s="18">
        <f t="shared" si="4"/>
        <v>0.28431623591590899</v>
      </c>
      <c r="BO53" s="18">
        <f t="shared" si="4"/>
        <v>1.6667590938280356E-2</v>
      </c>
      <c r="BP53" s="18">
        <f t="shared" si="4"/>
        <v>1.7892933983699063E-2</v>
      </c>
      <c r="BQ53" s="14">
        <v>1</v>
      </c>
      <c r="BR53" s="14">
        <v>0</v>
      </c>
      <c r="BS53" s="14" t="s">
        <v>51</v>
      </c>
      <c r="BT53" s="14">
        <v>1</v>
      </c>
      <c r="BU53" s="14">
        <v>1</v>
      </c>
      <c r="BV53" s="14">
        <v>1</v>
      </c>
      <c r="BW53" s="14">
        <v>0</v>
      </c>
      <c r="BX53" s="14">
        <v>1</v>
      </c>
      <c r="BY53" s="14">
        <v>1</v>
      </c>
      <c r="BZ53" s="14">
        <v>1</v>
      </c>
      <c r="CA53" s="14">
        <v>1</v>
      </c>
      <c r="CB53" s="14">
        <v>1</v>
      </c>
      <c r="CC53" s="14">
        <v>1</v>
      </c>
      <c r="CD53" s="14">
        <v>2923112</v>
      </c>
      <c r="CE53" s="18">
        <f t="shared" si="18"/>
        <v>1</v>
      </c>
      <c r="CF53" s="14">
        <v>1</v>
      </c>
      <c r="CG53" s="14">
        <v>1</v>
      </c>
      <c r="CH53" s="14">
        <v>194057</v>
      </c>
      <c r="CI53" s="18">
        <v>0.70400000000000007</v>
      </c>
      <c r="CJ53" s="14">
        <v>64646</v>
      </c>
      <c r="CK53" s="18">
        <f t="shared" si="29"/>
        <v>0.33312892603719524</v>
      </c>
      <c r="CL53" s="19">
        <f t="shared" si="21"/>
        <v>-0.37087107396280483</v>
      </c>
      <c r="CM53" s="14">
        <v>556118</v>
      </c>
      <c r="CN53" s="14">
        <v>524253</v>
      </c>
      <c r="CO53" s="18">
        <f t="shared" si="6"/>
        <v>0.94270100949798419</v>
      </c>
      <c r="CP53" s="17">
        <v>0.93799999999999994</v>
      </c>
      <c r="CQ53" s="19">
        <f t="shared" si="19"/>
        <v>4.7010094979842432E-3</v>
      </c>
      <c r="CR53" s="14">
        <v>6927764</v>
      </c>
      <c r="CS53" s="14">
        <v>1588238</v>
      </c>
      <c r="CT53" s="18">
        <f t="shared" si="7"/>
        <v>0.2292569435102004</v>
      </c>
      <c r="CU53" s="18">
        <v>0.5</v>
      </c>
      <c r="CV53" s="19">
        <f t="shared" si="28"/>
        <v>-0.27074305648979957</v>
      </c>
      <c r="CW53" s="14">
        <v>1</v>
      </c>
      <c r="CX53" s="14">
        <v>1</v>
      </c>
      <c r="CY53" s="14">
        <v>0</v>
      </c>
      <c r="CZ53" s="14">
        <v>2335</v>
      </c>
      <c r="DA53" s="14">
        <v>1888</v>
      </c>
      <c r="DB53" s="14">
        <v>326</v>
      </c>
      <c r="DC53" s="14">
        <v>0</v>
      </c>
      <c r="DD53" s="14">
        <v>0</v>
      </c>
      <c r="DE53" s="14">
        <v>0</v>
      </c>
      <c r="DF53" s="14">
        <v>4549</v>
      </c>
      <c r="DG53" s="14">
        <v>2</v>
      </c>
      <c r="DH53" s="14">
        <v>0</v>
      </c>
      <c r="DI53" s="14">
        <v>0</v>
      </c>
      <c r="DJ53" s="14">
        <v>0</v>
      </c>
      <c r="DK53" s="14">
        <v>0</v>
      </c>
      <c r="DL53" s="14">
        <v>0</v>
      </c>
      <c r="DM53" s="14">
        <v>2</v>
      </c>
      <c r="DN53" s="14">
        <v>2337</v>
      </c>
      <c r="DO53" s="14">
        <v>1888</v>
      </c>
      <c r="DP53" s="14">
        <v>326</v>
      </c>
      <c r="DQ53" s="14">
        <v>0</v>
      </c>
      <c r="DR53" s="14">
        <v>0</v>
      </c>
      <c r="DS53" s="14">
        <v>0</v>
      </c>
      <c r="DT53" s="14">
        <v>0</v>
      </c>
      <c r="DU53" s="14">
        <v>0</v>
      </c>
      <c r="DV53" s="14">
        <v>0</v>
      </c>
      <c r="DW53" s="14">
        <v>0</v>
      </c>
      <c r="DX53" s="14">
        <v>0</v>
      </c>
      <c r="DY53" s="14">
        <v>0</v>
      </c>
      <c r="DZ53" s="14">
        <v>2337</v>
      </c>
      <c r="EA53" s="14">
        <v>1888</v>
      </c>
      <c r="EB53" s="14">
        <v>326</v>
      </c>
      <c r="HL53" s="20"/>
      <c r="HN53" s="20"/>
      <c r="HP53" s="20"/>
      <c r="IH53" s="20"/>
      <c r="IJ53" s="20"/>
      <c r="IL53" s="20"/>
    </row>
    <row r="54" spans="1:271" x14ac:dyDescent="0.35">
      <c r="A54" s="14" t="s">
        <v>68</v>
      </c>
      <c r="B54" s="14" t="s">
        <v>51</v>
      </c>
      <c r="C54" s="14">
        <v>2</v>
      </c>
      <c r="D54" s="14" t="s">
        <v>51</v>
      </c>
      <c r="E54" s="14">
        <v>995</v>
      </c>
      <c r="F54" s="14">
        <v>995</v>
      </c>
      <c r="G54" s="14">
        <v>4844</v>
      </c>
      <c r="H54" s="14">
        <v>983</v>
      </c>
      <c r="I54" s="14">
        <v>1945</v>
      </c>
      <c r="J54" s="18">
        <f t="shared" si="9"/>
        <v>0.98793969849246233</v>
      </c>
      <c r="K54" s="18">
        <f t="shared" si="10"/>
        <v>0.50145572872067135</v>
      </c>
      <c r="L54" s="14">
        <v>83118</v>
      </c>
      <c r="M54" s="14">
        <v>79369</v>
      </c>
      <c r="N54" s="14">
        <v>8789</v>
      </c>
      <c r="O54" s="18">
        <f t="shared" si="0"/>
        <v>1.0606366851945428</v>
      </c>
      <c r="P54" s="14">
        <v>1748004</v>
      </c>
      <c r="Q54" s="14">
        <v>2261657</v>
      </c>
      <c r="R54" s="18">
        <f t="shared" si="1"/>
        <v>1.2938511582353358</v>
      </c>
      <c r="S54" s="14">
        <v>7958452</v>
      </c>
      <c r="T54" s="14">
        <v>11780248</v>
      </c>
      <c r="U54" s="18">
        <f t="shared" si="2"/>
        <v>1.4802185148569094</v>
      </c>
      <c r="V54" s="14">
        <v>485114</v>
      </c>
      <c r="W54" s="14">
        <v>557151</v>
      </c>
      <c r="X54" s="18">
        <f t="shared" si="11"/>
        <v>1.148494992929497</v>
      </c>
      <c r="Y54" s="14">
        <v>480450</v>
      </c>
      <c r="Z54" s="18">
        <f t="shared" si="12"/>
        <v>0.9903857649954444</v>
      </c>
      <c r="AA54" s="14">
        <v>675326</v>
      </c>
      <c r="AB54" s="14">
        <v>918829</v>
      </c>
      <c r="AC54" s="18">
        <f t="shared" si="13"/>
        <v>1.3605710427260316</v>
      </c>
      <c r="AD54" s="14">
        <v>599088</v>
      </c>
      <c r="AE54" s="18">
        <f t="shared" si="14"/>
        <v>0.88710933682399318</v>
      </c>
      <c r="AF54" s="14">
        <v>6210448</v>
      </c>
      <c r="AG54" s="14">
        <v>9518592</v>
      </c>
      <c r="AH54" s="18">
        <f t="shared" si="15"/>
        <v>1.5326739713463506</v>
      </c>
      <c r="AI54" s="14">
        <v>7276257</v>
      </c>
      <c r="AJ54" s="18">
        <f t="shared" si="16"/>
        <v>1.1716154776595826</v>
      </c>
      <c r="AK54" s="14">
        <v>1</v>
      </c>
      <c r="AL54" s="14">
        <v>1</v>
      </c>
      <c r="AM54" s="14">
        <v>0</v>
      </c>
      <c r="AN54" s="14">
        <v>20036</v>
      </c>
      <c r="AO54" s="14">
        <v>62481</v>
      </c>
      <c r="AP54" s="18">
        <f t="shared" si="20"/>
        <v>0.93602323128055631</v>
      </c>
      <c r="AQ54" s="14">
        <v>579</v>
      </c>
      <c r="AR54" s="14">
        <v>1585</v>
      </c>
      <c r="AS54" s="18">
        <f t="shared" si="22"/>
        <v>2.4547114806538334E-2</v>
      </c>
      <c r="AT54" s="14">
        <v>134</v>
      </c>
      <c r="AU54" s="14">
        <v>3342</v>
      </c>
      <c r="AV54" s="18">
        <f t="shared" si="27"/>
        <v>3.9429653912905385E-2</v>
      </c>
      <c r="AW54" s="14">
        <v>20749</v>
      </c>
      <c r="AX54" s="14">
        <f t="shared" si="26"/>
        <v>67408</v>
      </c>
      <c r="AY54" s="14">
        <v>2472591</v>
      </c>
      <c r="AZ54" s="14">
        <v>114720</v>
      </c>
      <c r="BA54" s="14">
        <v>23497</v>
      </c>
      <c r="BB54" s="14">
        <v>24525</v>
      </c>
      <c r="BC54" s="14">
        <f t="shared" si="23"/>
        <v>2635333</v>
      </c>
      <c r="BD54" s="18">
        <f t="shared" si="24"/>
        <v>0.93824613435949078</v>
      </c>
      <c r="BE54" s="18">
        <f t="shared" si="3"/>
        <v>4.3531500573172344E-2</v>
      </c>
      <c r="BF54" s="18">
        <f t="shared" si="3"/>
        <v>8.9161407685480355E-3</v>
      </c>
      <c r="BG54" s="18">
        <f t="shared" si="3"/>
        <v>9.3062242987888063E-3</v>
      </c>
      <c r="BH54" s="14">
        <v>6661726</v>
      </c>
      <c r="BI54" s="14">
        <v>419165</v>
      </c>
      <c r="BJ54" s="14">
        <v>150336</v>
      </c>
      <c r="BK54" s="14">
        <v>99954</v>
      </c>
      <c r="BL54" s="14">
        <f t="shared" si="17"/>
        <v>7331181</v>
      </c>
      <c r="BM54" s="18">
        <f t="shared" si="25"/>
        <v>0.90868388053711946</v>
      </c>
      <c r="BN54" s="18">
        <f t="shared" si="4"/>
        <v>5.7175644688079591E-2</v>
      </c>
      <c r="BO54" s="18">
        <f t="shared" si="4"/>
        <v>2.0506382259556817E-2</v>
      </c>
      <c r="BP54" s="18">
        <f t="shared" si="4"/>
        <v>1.3634092515244133E-2</v>
      </c>
      <c r="BQ54" s="14">
        <v>1</v>
      </c>
      <c r="BR54" s="14">
        <v>1</v>
      </c>
      <c r="BS54" s="14" t="s">
        <v>206</v>
      </c>
      <c r="BT54" s="14">
        <v>1</v>
      </c>
      <c r="BU54" s="14">
        <v>1</v>
      </c>
      <c r="BV54" s="14">
        <v>1</v>
      </c>
      <c r="BW54" s="14">
        <v>1</v>
      </c>
      <c r="BX54" s="14">
        <v>1</v>
      </c>
      <c r="BY54" s="14">
        <v>1</v>
      </c>
      <c r="BZ54" s="14">
        <v>1</v>
      </c>
      <c r="CA54" s="14">
        <v>1</v>
      </c>
      <c r="CB54" s="14">
        <v>1</v>
      </c>
      <c r="CC54" s="14">
        <v>1</v>
      </c>
      <c r="CD54" s="14">
        <v>2261657</v>
      </c>
      <c r="CE54" s="18">
        <f t="shared" si="18"/>
        <v>1</v>
      </c>
      <c r="CF54" s="14">
        <v>1</v>
      </c>
      <c r="CG54" s="14">
        <v>1</v>
      </c>
      <c r="CH54" s="14">
        <v>170530</v>
      </c>
      <c r="CI54" s="18">
        <v>0.71499999999999997</v>
      </c>
      <c r="CJ54" s="14">
        <v>107453</v>
      </c>
      <c r="CK54" s="18">
        <f t="shared" si="29"/>
        <v>0.63011200375300536</v>
      </c>
      <c r="CL54" s="19">
        <f t="shared" si="21"/>
        <v>-8.4887996246994613E-2</v>
      </c>
      <c r="CM54" s="14">
        <v>487512</v>
      </c>
      <c r="CN54" s="14">
        <v>484508</v>
      </c>
      <c r="CO54" s="18">
        <f t="shared" si="6"/>
        <v>0.99383810039547749</v>
      </c>
      <c r="CP54" s="17">
        <v>0.92200000000000004</v>
      </c>
      <c r="CQ54" s="19">
        <f t="shared" si="19"/>
        <v>7.1838100395477444E-2</v>
      </c>
      <c r="CR54" s="14">
        <v>6303143</v>
      </c>
      <c r="CS54" s="14">
        <v>1961023</v>
      </c>
      <c r="CT54" s="18">
        <f t="shared" si="7"/>
        <v>0.3111182786111627</v>
      </c>
      <c r="CU54" s="18">
        <v>0.49700000000000005</v>
      </c>
      <c r="CV54" s="19">
        <f t="shared" si="28"/>
        <v>-0.18588172138883735</v>
      </c>
      <c r="CW54" s="14">
        <v>1</v>
      </c>
      <c r="CX54" s="14">
        <v>1</v>
      </c>
      <c r="CY54" s="14">
        <v>1</v>
      </c>
      <c r="CZ54" s="14">
        <v>1654</v>
      </c>
      <c r="DA54" s="14">
        <v>219</v>
      </c>
      <c r="DB54" s="14">
        <v>4</v>
      </c>
      <c r="DC54" s="14">
        <v>0</v>
      </c>
      <c r="DD54" s="14">
        <v>0</v>
      </c>
      <c r="DE54" s="14">
        <v>0</v>
      </c>
      <c r="DF54" s="14">
        <v>1877</v>
      </c>
      <c r="DG54" s="14">
        <v>1379</v>
      </c>
      <c r="DH54" s="14">
        <v>55</v>
      </c>
      <c r="DI54" s="14">
        <v>2</v>
      </c>
      <c r="DJ54" s="14">
        <v>0</v>
      </c>
      <c r="DK54" s="14">
        <v>0</v>
      </c>
      <c r="DL54" s="14">
        <v>0</v>
      </c>
      <c r="DM54" s="14">
        <v>1436</v>
      </c>
      <c r="DN54" s="14">
        <v>3033</v>
      </c>
      <c r="DO54" s="14">
        <v>274</v>
      </c>
      <c r="DP54" s="14">
        <v>6</v>
      </c>
      <c r="DQ54" s="14">
        <v>0</v>
      </c>
      <c r="DR54" s="14">
        <v>0</v>
      </c>
      <c r="DS54" s="14">
        <v>0</v>
      </c>
      <c r="DT54" s="14">
        <v>2</v>
      </c>
      <c r="DU54" s="14">
        <v>0</v>
      </c>
      <c r="DV54" s="14">
        <v>0</v>
      </c>
      <c r="DW54" s="14">
        <v>2</v>
      </c>
      <c r="DX54" s="14">
        <v>0</v>
      </c>
      <c r="DY54" s="14">
        <v>0</v>
      </c>
      <c r="DZ54" s="14">
        <v>3033</v>
      </c>
      <c r="EA54" s="14">
        <v>274</v>
      </c>
      <c r="EB54" s="14">
        <v>6</v>
      </c>
      <c r="HL54" s="20"/>
      <c r="HN54" s="20"/>
      <c r="HP54" s="20"/>
      <c r="IH54" s="20"/>
      <c r="IJ54" s="20"/>
      <c r="IL54" s="20"/>
      <c r="JG54" s="20"/>
      <c r="JI54" s="20"/>
      <c r="JK54" s="20"/>
    </row>
    <row r="55" spans="1:271" x14ac:dyDescent="0.35">
      <c r="A55" s="14" t="s">
        <v>75</v>
      </c>
      <c r="B55" s="14" t="s">
        <v>51</v>
      </c>
      <c r="C55" s="14">
        <v>2</v>
      </c>
      <c r="D55" s="14" t="s">
        <v>51</v>
      </c>
      <c r="E55" s="14">
        <v>499</v>
      </c>
      <c r="F55" s="14">
        <v>499</v>
      </c>
      <c r="G55" s="14">
        <v>1299</v>
      </c>
      <c r="H55" s="14">
        <v>464</v>
      </c>
      <c r="I55" s="14">
        <v>880</v>
      </c>
      <c r="J55" s="18">
        <f t="shared" si="9"/>
        <v>0.9298597194388778</v>
      </c>
      <c r="K55" s="18">
        <f t="shared" si="10"/>
        <v>0.74749721913236933</v>
      </c>
      <c r="L55" s="14">
        <v>17022</v>
      </c>
      <c r="M55" s="14">
        <v>11</v>
      </c>
      <c r="N55" s="14">
        <v>16982</v>
      </c>
      <c r="O55" s="18">
        <f t="shared" si="0"/>
        <v>0.99829632240629773</v>
      </c>
      <c r="P55" s="14">
        <v>370768</v>
      </c>
      <c r="Q55" s="14">
        <v>447634</v>
      </c>
      <c r="R55" s="18">
        <f t="shared" si="1"/>
        <v>1.2073156259439866</v>
      </c>
      <c r="S55" s="14">
        <v>1770473</v>
      </c>
      <c r="T55" s="14">
        <v>2475587</v>
      </c>
      <c r="U55" s="18">
        <f t="shared" si="2"/>
        <v>1.3982630630345676</v>
      </c>
      <c r="V55" s="14">
        <v>99012</v>
      </c>
      <c r="W55" s="14">
        <v>110183</v>
      </c>
      <c r="X55" s="18">
        <f t="shared" si="11"/>
        <v>1.1128247081161879</v>
      </c>
      <c r="Y55" s="14">
        <v>94165</v>
      </c>
      <c r="Z55" s="18">
        <f t="shared" si="12"/>
        <v>0.95104633781763825</v>
      </c>
      <c r="AA55" s="14">
        <v>147718</v>
      </c>
      <c r="AB55" s="14">
        <v>187597</v>
      </c>
      <c r="AC55" s="18">
        <f t="shared" si="13"/>
        <v>1.2699670994733208</v>
      </c>
      <c r="AD55" s="14">
        <v>122559</v>
      </c>
      <c r="AE55" s="18">
        <f t="shared" si="14"/>
        <v>0.82968223236166205</v>
      </c>
      <c r="AF55" s="14">
        <v>1399705</v>
      </c>
      <c r="AG55" s="14">
        <v>2027953</v>
      </c>
      <c r="AH55" s="18">
        <f t="shared" si="15"/>
        <v>1.4488431490921301</v>
      </c>
      <c r="AI55" s="14">
        <v>1586225</v>
      </c>
      <c r="AJ55" s="18">
        <f t="shared" si="16"/>
        <v>1.1332566505085</v>
      </c>
      <c r="AK55" s="14">
        <v>1</v>
      </c>
      <c r="AL55" s="14">
        <v>1</v>
      </c>
      <c r="AM55" s="14">
        <v>1</v>
      </c>
      <c r="AN55" s="14">
        <v>0</v>
      </c>
      <c r="AO55" s="14">
        <v>10981</v>
      </c>
      <c r="AP55" s="18">
        <f t="shared" si="20"/>
        <v>0.64620726181368804</v>
      </c>
      <c r="AQ55" s="14">
        <v>0</v>
      </c>
      <c r="AR55" s="14">
        <v>1138</v>
      </c>
      <c r="AS55" s="18">
        <f t="shared" si="22"/>
        <v>6.6968751838992521E-2</v>
      </c>
      <c r="AT55" s="14">
        <v>0</v>
      </c>
      <c r="AU55" s="14">
        <v>4874</v>
      </c>
      <c r="AV55" s="18">
        <f t="shared" si="27"/>
        <v>0.28682398634731948</v>
      </c>
      <c r="AW55" s="14">
        <v>0</v>
      </c>
      <c r="AX55" s="14">
        <f t="shared" si="26"/>
        <v>16993</v>
      </c>
      <c r="AY55" s="14">
        <v>398636</v>
      </c>
      <c r="AZ55" s="14">
        <v>21241</v>
      </c>
      <c r="BA55" s="14">
        <v>4761</v>
      </c>
      <c r="BB55" s="14">
        <v>18085</v>
      </c>
      <c r="BC55" s="14">
        <f t="shared" si="23"/>
        <v>442723</v>
      </c>
      <c r="BD55" s="18">
        <f t="shared" si="24"/>
        <v>0.90041854613381278</v>
      </c>
      <c r="BE55" s="18">
        <f t="shared" si="3"/>
        <v>4.7978081102630764E-2</v>
      </c>
      <c r="BF55" s="18">
        <f t="shared" si="3"/>
        <v>1.0753902553063653E-2</v>
      </c>
      <c r="BG55" s="18">
        <f t="shared" si="3"/>
        <v>4.0849470210492789E-2</v>
      </c>
      <c r="BH55" s="14">
        <v>1037077</v>
      </c>
      <c r="BI55" s="14">
        <v>68052</v>
      </c>
      <c r="BJ55" s="14">
        <v>13688</v>
      </c>
      <c r="BK55" s="14">
        <v>34649</v>
      </c>
      <c r="BL55" s="14">
        <f t="shared" si="17"/>
        <v>1153466</v>
      </c>
      <c r="BM55" s="18">
        <f t="shared" si="25"/>
        <v>0.89909628892399085</v>
      </c>
      <c r="BN55" s="18">
        <f t="shared" si="4"/>
        <v>5.8997837820967416E-2</v>
      </c>
      <c r="BO55" s="18">
        <f t="shared" si="4"/>
        <v>1.1866843062561012E-2</v>
      </c>
      <c r="BP55" s="18">
        <f t="shared" si="4"/>
        <v>3.0039030192480748E-2</v>
      </c>
      <c r="BQ55" s="14">
        <v>1</v>
      </c>
      <c r="BR55" s="14">
        <v>0</v>
      </c>
      <c r="BS55" s="14" t="s">
        <v>51</v>
      </c>
      <c r="BT55" s="14">
        <v>1</v>
      </c>
      <c r="BU55" s="14">
        <v>1</v>
      </c>
      <c r="BV55" s="14">
        <v>1</v>
      </c>
      <c r="BW55" s="14">
        <v>1</v>
      </c>
      <c r="BX55" s="14">
        <v>1</v>
      </c>
      <c r="BY55" s="14">
        <v>1</v>
      </c>
      <c r="BZ55" s="14">
        <v>1</v>
      </c>
      <c r="CA55" s="14">
        <v>1</v>
      </c>
      <c r="CB55" s="14">
        <v>1</v>
      </c>
      <c r="CC55" s="14">
        <v>1</v>
      </c>
      <c r="CD55" s="14">
        <v>447634</v>
      </c>
      <c r="CE55" s="18">
        <f t="shared" si="18"/>
        <v>1</v>
      </c>
      <c r="CF55" s="14">
        <v>1</v>
      </c>
      <c r="CG55" s="14">
        <v>1</v>
      </c>
      <c r="CH55" s="14">
        <v>34659</v>
      </c>
      <c r="CI55" s="18">
        <v>0.71400000000000008</v>
      </c>
      <c r="CJ55" s="14">
        <v>20567</v>
      </c>
      <c r="CK55" s="18">
        <f t="shared" si="29"/>
        <v>0.59341008107562254</v>
      </c>
      <c r="CL55" s="19">
        <f t="shared" si="21"/>
        <v>-0.12058991892437754</v>
      </c>
      <c r="CM55" s="14">
        <v>107108</v>
      </c>
      <c r="CN55" s="14">
        <v>92959</v>
      </c>
      <c r="CO55" s="18">
        <f t="shared" si="6"/>
        <v>0.86789969003249057</v>
      </c>
      <c r="CP55" s="17">
        <v>0.92900000000000005</v>
      </c>
      <c r="CQ55" s="19">
        <f t="shared" si="19"/>
        <v>-6.1100309967509481E-2</v>
      </c>
      <c r="CR55" s="14">
        <v>1421615</v>
      </c>
      <c r="CS55" s="14">
        <v>363425</v>
      </c>
      <c r="CT55" s="18">
        <f t="shared" si="7"/>
        <v>0.25564235042539646</v>
      </c>
      <c r="CU55" s="18">
        <v>0.434</v>
      </c>
      <c r="CV55" s="19">
        <f t="shared" si="28"/>
        <v>-0.17835764957460354</v>
      </c>
      <c r="CW55" s="14">
        <v>0</v>
      </c>
      <c r="CX55" s="14">
        <v>0</v>
      </c>
      <c r="CY55" s="14">
        <v>0</v>
      </c>
      <c r="CZ55" s="14">
        <v>116</v>
      </c>
      <c r="DA55" s="14">
        <v>0</v>
      </c>
      <c r="DB55" s="14">
        <v>1</v>
      </c>
      <c r="DC55" s="14">
        <v>0</v>
      </c>
      <c r="DD55" s="14">
        <v>0</v>
      </c>
      <c r="DE55" s="14">
        <v>0</v>
      </c>
      <c r="DF55" s="14">
        <v>117</v>
      </c>
      <c r="DG55" s="14">
        <v>1126</v>
      </c>
      <c r="DH55" s="14">
        <v>0</v>
      </c>
      <c r="DI55" s="14">
        <v>2</v>
      </c>
      <c r="DJ55" s="14">
        <v>0</v>
      </c>
      <c r="DK55" s="14">
        <v>733</v>
      </c>
      <c r="DL55" s="14">
        <v>0</v>
      </c>
      <c r="DM55" s="14">
        <v>1861</v>
      </c>
      <c r="DN55" s="14">
        <v>1242</v>
      </c>
      <c r="DO55" s="14">
        <v>0</v>
      </c>
      <c r="DP55" s="14">
        <v>3</v>
      </c>
      <c r="DQ55" s="14">
        <v>0</v>
      </c>
      <c r="DR55" s="14">
        <v>733</v>
      </c>
      <c r="DS55" s="14">
        <v>0</v>
      </c>
      <c r="DT55" s="14">
        <v>0</v>
      </c>
      <c r="DU55" s="14">
        <v>0</v>
      </c>
      <c r="DV55" s="14">
        <v>0</v>
      </c>
      <c r="DW55" s="14">
        <v>0</v>
      </c>
      <c r="DX55" s="14">
        <v>0</v>
      </c>
      <c r="DY55" s="14">
        <v>0</v>
      </c>
      <c r="DZ55" s="14">
        <v>1242</v>
      </c>
      <c r="EA55" s="14">
        <v>733</v>
      </c>
      <c r="EB55" s="14">
        <v>3</v>
      </c>
      <c r="HL55" s="20"/>
      <c r="HN55" s="20"/>
      <c r="HP55" s="20"/>
      <c r="IH55" s="20"/>
      <c r="IJ55" s="20"/>
      <c r="IK55" s="20"/>
      <c r="IL55" s="20"/>
      <c r="IM55" s="20"/>
      <c r="IO55" s="20"/>
      <c r="JG55" s="20"/>
      <c r="JI55" s="20"/>
      <c r="JK55" s="20"/>
    </row>
    <row r="56" spans="1:271" x14ac:dyDescent="0.35">
      <c r="A56" s="14" t="s">
        <v>123</v>
      </c>
      <c r="B56" s="14" t="s">
        <v>51</v>
      </c>
      <c r="C56" s="14">
        <v>2</v>
      </c>
      <c r="D56" s="14" t="s">
        <v>51</v>
      </c>
      <c r="E56" s="14">
        <v>730</v>
      </c>
      <c r="F56" s="14">
        <v>730</v>
      </c>
      <c r="G56" s="14">
        <v>3613</v>
      </c>
      <c r="H56" s="14">
        <v>727</v>
      </c>
      <c r="I56" s="14">
        <v>1842</v>
      </c>
      <c r="J56" s="18">
        <f t="shared" si="9"/>
        <v>0.99589041095890407</v>
      </c>
      <c r="K56" s="18">
        <f t="shared" si="10"/>
        <v>0.59152659451991707</v>
      </c>
      <c r="L56" s="14">
        <v>59686</v>
      </c>
      <c r="M56" s="14">
        <v>50717</v>
      </c>
      <c r="N56" s="14">
        <v>2458</v>
      </c>
      <c r="O56" s="18">
        <f t="shared" si="0"/>
        <v>0.8909124417786416</v>
      </c>
      <c r="P56" s="14">
        <v>1319117</v>
      </c>
      <c r="Q56" s="14">
        <v>1511614</v>
      </c>
      <c r="R56" s="18">
        <f t="shared" si="1"/>
        <v>1.1459286780475122</v>
      </c>
      <c r="S56" s="14">
        <v>5961565</v>
      </c>
      <c r="T56" s="14">
        <v>8218691</v>
      </c>
      <c r="U56" s="18">
        <f t="shared" si="2"/>
        <v>1.3786129984324587</v>
      </c>
      <c r="V56" s="14">
        <v>354523</v>
      </c>
      <c r="W56" s="14">
        <v>374509</v>
      </c>
      <c r="X56" s="18">
        <f t="shared" si="11"/>
        <v>1.0563743396056109</v>
      </c>
      <c r="Y56" s="14">
        <v>336755</v>
      </c>
      <c r="Z56" s="18">
        <f t="shared" si="12"/>
        <v>0.94988195406221876</v>
      </c>
      <c r="AA56" s="14">
        <v>522321</v>
      </c>
      <c r="AB56" s="14">
        <v>628376</v>
      </c>
      <c r="AC56" s="18">
        <f t="shared" si="13"/>
        <v>1.2030456366870181</v>
      </c>
      <c r="AD56" s="14">
        <v>435839</v>
      </c>
      <c r="AE56" s="18">
        <f t="shared" si="14"/>
        <v>0.8344274880772552</v>
      </c>
      <c r="AF56" s="14">
        <v>4642448</v>
      </c>
      <c r="AG56" s="14">
        <v>6707077</v>
      </c>
      <c r="AH56" s="18">
        <f t="shared" si="15"/>
        <v>1.4447285139219652</v>
      </c>
      <c r="AI56" s="14">
        <v>5212311</v>
      </c>
      <c r="AJ56" s="18">
        <f t="shared" si="16"/>
        <v>1.1227505402322222</v>
      </c>
      <c r="AK56" s="14">
        <v>0</v>
      </c>
      <c r="AL56" s="14">
        <v>0</v>
      </c>
      <c r="AM56" s="14">
        <v>1</v>
      </c>
      <c r="AN56" s="14">
        <v>49568</v>
      </c>
      <c r="AO56" s="14">
        <v>1303</v>
      </c>
      <c r="AP56" s="18">
        <f t="shared" si="20"/>
        <v>0.95667136812411846</v>
      </c>
      <c r="AQ56" s="14">
        <v>427</v>
      </c>
      <c r="AR56" s="14">
        <v>185</v>
      </c>
      <c r="AS56" s="18">
        <f t="shared" si="22"/>
        <v>1.1509167842031029E-2</v>
      </c>
      <c r="AT56" s="14">
        <v>722</v>
      </c>
      <c r="AU56" s="14">
        <v>970</v>
      </c>
      <c r="AV56" s="18">
        <f t="shared" si="27"/>
        <v>3.1819464033850491E-2</v>
      </c>
      <c r="AW56" s="14">
        <v>50717</v>
      </c>
      <c r="AX56" s="14">
        <f t="shared" si="26"/>
        <v>2458</v>
      </c>
      <c r="AY56" s="14">
        <v>1773815</v>
      </c>
      <c r="AZ56" s="14">
        <v>103897</v>
      </c>
      <c r="BA56" s="14">
        <v>8038</v>
      </c>
      <c r="BB56" s="14">
        <v>4855</v>
      </c>
      <c r="BC56" s="14">
        <f t="shared" si="23"/>
        <v>1890605</v>
      </c>
      <c r="BD56" s="18">
        <f t="shared" si="24"/>
        <v>0.93822612338378453</v>
      </c>
      <c r="BE56" s="18">
        <f t="shared" si="3"/>
        <v>5.4954366459413782E-2</v>
      </c>
      <c r="BF56" s="18">
        <f t="shared" si="3"/>
        <v>4.2515491072963414E-3</v>
      </c>
      <c r="BG56" s="18">
        <f t="shared" si="3"/>
        <v>2.5679610495053171E-3</v>
      </c>
      <c r="BH56" s="14">
        <v>4209033</v>
      </c>
      <c r="BI56" s="14">
        <v>1190416</v>
      </c>
      <c r="BJ56" s="14">
        <v>48331</v>
      </c>
      <c r="BK56" s="14">
        <v>51569</v>
      </c>
      <c r="BL56" s="14">
        <f t="shared" si="17"/>
        <v>5499349</v>
      </c>
      <c r="BM56" s="18">
        <f t="shared" si="25"/>
        <v>0.76536931916850526</v>
      </c>
      <c r="BN56" s="18">
        <f t="shared" si="4"/>
        <v>0.21646489429930707</v>
      </c>
      <c r="BO56" s="18">
        <f t="shared" si="4"/>
        <v>8.7884947836553012E-3</v>
      </c>
      <c r="BP56" s="18">
        <f t="shared" si="4"/>
        <v>9.3772917485324177E-3</v>
      </c>
      <c r="BQ56" s="14">
        <v>1</v>
      </c>
      <c r="BR56" s="14">
        <v>1</v>
      </c>
      <c r="BS56" s="14" t="s">
        <v>214</v>
      </c>
      <c r="BT56" s="14">
        <v>1</v>
      </c>
      <c r="BU56" s="14">
        <v>1</v>
      </c>
      <c r="BV56" s="14">
        <v>1</v>
      </c>
      <c r="BW56" s="14">
        <v>1</v>
      </c>
      <c r="BX56" s="14">
        <v>1</v>
      </c>
      <c r="BY56" s="14">
        <v>1</v>
      </c>
      <c r="BZ56" s="14">
        <v>1</v>
      </c>
      <c r="CA56" s="14">
        <v>1</v>
      </c>
      <c r="CB56" s="14">
        <v>1</v>
      </c>
      <c r="CC56" s="14">
        <v>1</v>
      </c>
      <c r="CD56" s="14">
        <v>1511614</v>
      </c>
      <c r="CE56" s="18">
        <f t="shared" si="18"/>
        <v>1</v>
      </c>
      <c r="CF56" s="14">
        <v>1</v>
      </c>
      <c r="CG56" s="14">
        <v>1</v>
      </c>
      <c r="CH56" s="14">
        <v>123183</v>
      </c>
      <c r="CI56" s="18">
        <v>0.77</v>
      </c>
      <c r="CJ56" s="14">
        <v>86814</v>
      </c>
      <c r="CK56" s="18">
        <f t="shared" si="29"/>
        <v>0.7047563381310733</v>
      </c>
      <c r="CL56" s="19">
        <f t="shared" si="21"/>
        <v>-6.5243661868926717E-2</v>
      </c>
      <c r="CM56" s="14">
        <v>381496</v>
      </c>
      <c r="CN56" s="14">
        <v>342809</v>
      </c>
      <c r="CO56" s="18">
        <f t="shared" si="6"/>
        <v>0.8985913351647199</v>
      </c>
      <c r="CP56" s="17">
        <v>0.86899999999999999</v>
      </c>
      <c r="CQ56" s="19">
        <f t="shared" si="19"/>
        <v>2.9591335164719901E-2</v>
      </c>
      <c r="CR56" s="14">
        <v>4719976</v>
      </c>
      <c r="CS56" s="14">
        <v>1720783</v>
      </c>
      <c r="CT56" s="18">
        <f t="shared" si="7"/>
        <v>0.36457452326028778</v>
      </c>
      <c r="CU56" s="18">
        <v>0.47100000000000003</v>
      </c>
      <c r="CV56" s="19">
        <f t="shared" si="28"/>
        <v>-0.10642547673971225</v>
      </c>
      <c r="CW56" s="14">
        <v>1</v>
      </c>
      <c r="CX56" s="14">
        <v>1</v>
      </c>
      <c r="CY56" s="14">
        <v>1</v>
      </c>
      <c r="CZ56" s="14">
        <v>1</v>
      </c>
      <c r="DA56" s="14">
        <v>0</v>
      </c>
      <c r="DB56" s="14">
        <v>0</v>
      </c>
      <c r="DC56" s="14">
        <v>5</v>
      </c>
      <c r="DD56" s="14">
        <v>0</v>
      </c>
      <c r="DE56" s="14">
        <v>6</v>
      </c>
      <c r="DF56" s="14">
        <v>12</v>
      </c>
      <c r="DG56" s="14">
        <v>921</v>
      </c>
      <c r="DH56" s="14">
        <v>468</v>
      </c>
      <c r="DI56" s="14">
        <v>300</v>
      </c>
      <c r="DJ56" s="14">
        <v>623</v>
      </c>
      <c r="DK56" s="14">
        <v>90</v>
      </c>
      <c r="DL56" s="14">
        <v>528</v>
      </c>
      <c r="DM56" s="14">
        <v>2930</v>
      </c>
      <c r="DN56" s="14">
        <v>922</v>
      </c>
      <c r="DO56" s="14">
        <v>468</v>
      </c>
      <c r="DP56" s="14">
        <v>300</v>
      </c>
      <c r="DQ56" s="14">
        <v>628</v>
      </c>
      <c r="DR56" s="14">
        <v>90</v>
      </c>
      <c r="DS56" s="14">
        <v>534</v>
      </c>
      <c r="DT56" s="14">
        <v>13</v>
      </c>
      <c r="DU56" s="14">
        <v>0</v>
      </c>
      <c r="DV56" s="14">
        <v>0</v>
      </c>
      <c r="DW56" s="14">
        <v>8</v>
      </c>
      <c r="DX56" s="14">
        <v>0</v>
      </c>
      <c r="DY56" s="14">
        <v>0</v>
      </c>
      <c r="DZ56" s="14">
        <v>1550</v>
      </c>
      <c r="EA56" s="14">
        <v>558</v>
      </c>
      <c r="EB56" s="14">
        <v>834</v>
      </c>
      <c r="HL56" s="20"/>
      <c r="HN56" s="20"/>
      <c r="HP56" s="20"/>
      <c r="IH56" s="20"/>
      <c r="IJ56" s="20"/>
      <c r="IL56" s="20"/>
      <c r="JG56" s="20"/>
      <c r="JI56" s="20"/>
      <c r="JK56" s="20"/>
    </row>
    <row r="57" spans="1:271" x14ac:dyDescent="0.35">
      <c r="A57" s="14" t="s">
        <v>124</v>
      </c>
      <c r="B57" s="14" t="s">
        <v>51</v>
      </c>
      <c r="C57" s="14">
        <v>2</v>
      </c>
      <c r="D57" s="14" t="s">
        <v>51</v>
      </c>
      <c r="E57" s="14">
        <v>107</v>
      </c>
      <c r="F57" s="14">
        <v>107</v>
      </c>
      <c r="G57" s="14">
        <v>389</v>
      </c>
      <c r="H57" s="14">
        <v>107</v>
      </c>
      <c r="I57" s="14">
        <v>265</v>
      </c>
      <c r="J57" s="18">
        <f t="shared" si="9"/>
        <v>1</v>
      </c>
      <c r="K57" s="18">
        <f t="shared" si="10"/>
        <v>0.75</v>
      </c>
      <c r="L57" s="14">
        <v>6089</v>
      </c>
      <c r="M57" s="14">
        <v>4832</v>
      </c>
      <c r="N57" s="14">
        <v>1334</v>
      </c>
      <c r="O57" s="18">
        <f t="shared" si="0"/>
        <v>1.0126457546395138</v>
      </c>
      <c r="P57" s="14">
        <v>135936</v>
      </c>
      <c r="Q57" s="14">
        <v>184824</v>
      </c>
      <c r="R57" s="18">
        <f t="shared" si="1"/>
        <v>1.3596398305084745</v>
      </c>
      <c r="S57" s="14">
        <v>587728</v>
      </c>
      <c r="T57" s="14">
        <v>947797</v>
      </c>
      <c r="U57" s="18">
        <f t="shared" si="2"/>
        <v>1.6126456456047695</v>
      </c>
      <c r="V57" s="14">
        <v>35356</v>
      </c>
      <c r="W57" s="14">
        <v>39849</v>
      </c>
      <c r="X57" s="18">
        <f t="shared" si="11"/>
        <v>1.1270788550741033</v>
      </c>
      <c r="Y57" s="14">
        <v>35077</v>
      </c>
      <c r="Z57" s="18">
        <f t="shared" si="12"/>
        <v>0.9921088358411585</v>
      </c>
      <c r="AA57" s="14">
        <v>54942</v>
      </c>
      <c r="AB57" s="14">
        <v>82844</v>
      </c>
      <c r="AC57" s="18">
        <f t="shared" si="13"/>
        <v>1.5078446361617706</v>
      </c>
      <c r="AD57" s="14">
        <v>40206</v>
      </c>
      <c r="AE57" s="18">
        <f t="shared" si="14"/>
        <v>0.73178988751774598</v>
      </c>
      <c r="AF57" s="14">
        <v>451792</v>
      </c>
      <c r="AG57" s="14">
        <v>762973</v>
      </c>
      <c r="AH57" s="18">
        <f t="shared" si="15"/>
        <v>1.6887704961575238</v>
      </c>
      <c r="AI57" s="14">
        <v>514546</v>
      </c>
      <c r="AJ57" s="18">
        <f t="shared" si="16"/>
        <v>1.1389002018628041</v>
      </c>
      <c r="AK57" s="14">
        <v>1</v>
      </c>
      <c r="AL57" s="14">
        <v>0</v>
      </c>
      <c r="AM57" s="14">
        <v>0</v>
      </c>
      <c r="AN57" s="14">
        <v>1194</v>
      </c>
      <c r="AO57" s="14">
        <v>4162</v>
      </c>
      <c r="AP57" s="18">
        <f t="shared" si="20"/>
        <v>0.86863444696723968</v>
      </c>
      <c r="AQ57" s="14">
        <v>44</v>
      </c>
      <c r="AR57" s="14">
        <v>86</v>
      </c>
      <c r="AS57" s="18">
        <f t="shared" si="22"/>
        <v>2.1083360363282518E-2</v>
      </c>
      <c r="AT57" s="14">
        <v>26</v>
      </c>
      <c r="AU57" s="14">
        <v>654</v>
      </c>
      <c r="AV57" s="18">
        <f t="shared" si="27"/>
        <v>0.11028219266947778</v>
      </c>
      <c r="AW57" s="14">
        <v>1264</v>
      </c>
      <c r="AX57" s="14">
        <f t="shared" si="26"/>
        <v>4902</v>
      </c>
      <c r="AY57" s="14">
        <v>141131</v>
      </c>
      <c r="AZ57" s="14">
        <v>6902</v>
      </c>
      <c r="BA57" s="14">
        <v>826</v>
      </c>
      <c r="BB57" s="14">
        <v>1356</v>
      </c>
      <c r="BC57" s="14">
        <f t="shared" si="23"/>
        <v>150215</v>
      </c>
      <c r="BD57" s="18">
        <f t="shared" si="24"/>
        <v>0.93952667842758708</v>
      </c>
      <c r="BE57" s="18">
        <f t="shared" si="3"/>
        <v>4.5947475285424227E-2</v>
      </c>
      <c r="BF57" s="18">
        <f t="shared" si="3"/>
        <v>5.498785074726226E-3</v>
      </c>
      <c r="BG57" s="18">
        <f t="shared" si="3"/>
        <v>9.0270612122624241E-3</v>
      </c>
      <c r="BH57" s="14">
        <v>322085</v>
      </c>
      <c r="BI57" s="14">
        <v>18063</v>
      </c>
      <c r="BJ57" s="14">
        <v>2785</v>
      </c>
      <c r="BK57" s="14">
        <v>7757</v>
      </c>
      <c r="BL57" s="14">
        <f t="shared" si="17"/>
        <v>350690</v>
      </c>
      <c r="BM57" s="18">
        <f t="shared" si="25"/>
        <v>0.91843223359662385</v>
      </c>
      <c r="BN57" s="18">
        <f t="shared" si="4"/>
        <v>5.1507028999971484E-2</v>
      </c>
      <c r="BO57" s="18">
        <f t="shared" si="4"/>
        <v>7.9414867831988367E-3</v>
      </c>
      <c r="BP57" s="18">
        <f t="shared" si="4"/>
        <v>2.211925062020588E-2</v>
      </c>
      <c r="BQ57" s="14">
        <v>1</v>
      </c>
      <c r="BR57" s="14">
        <v>1</v>
      </c>
      <c r="BS57" s="14" t="s">
        <v>238</v>
      </c>
      <c r="BT57" s="14">
        <v>1</v>
      </c>
      <c r="BU57" s="14">
        <v>0</v>
      </c>
      <c r="BV57" s="14">
        <v>1</v>
      </c>
      <c r="BW57" s="14">
        <v>1</v>
      </c>
      <c r="BX57" s="14">
        <v>1</v>
      </c>
      <c r="BY57" s="14">
        <v>0</v>
      </c>
      <c r="BZ57" s="14">
        <v>1</v>
      </c>
      <c r="CA57" s="14">
        <v>1</v>
      </c>
      <c r="CB57" s="14">
        <v>1</v>
      </c>
      <c r="CC57" s="14">
        <v>1</v>
      </c>
      <c r="CD57" s="14">
        <v>184824</v>
      </c>
      <c r="CE57" s="18">
        <f t="shared" si="18"/>
        <v>1</v>
      </c>
      <c r="CF57" s="14">
        <v>1</v>
      </c>
      <c r="CG57" s="14">
        <v>1</v>
      </c>
      <c r="CH57" s="14">
        <v>12317</v>
      </c>
      <c r="CI57" s="18">
        <v>0.65099999999999991</v>
      </c>
      <c r="CJ57" s="14">
        <v>7505</v>
      </c>
      <c r="CK57" s="18">
        <f t="shared" si="29"/>
        <v>0.60932045140862223</v>
      </c>
      <c r="CL57" s="19">
        <f t="shared" si="21"/>
        <v>-4.167954859137768E-2</v>
      </c>
      <c r="CM57" s="14">
        <v>40227</v>
      </c>
      <c r="CN57" s="14">
        <v>37170</v>
      </c>
      <c r="CO57" s="18">
        <f t="shared" si="6"/>
        <v>0.92400626444925049</v>
      </c>
      <c r="CP57" s="17">
        <v>0.877</v>
      </c>
      <c r="CQ57" s="19">
        <f t="shared" si="19"/>
        <v>4.700626444925049E-2</v>
      </c>
      <c r="CR57" s="14">
        <v>459626</v>
      </c>
      <c r="CS57" s="14">
        <v>103399</v>
      </c>
      <c r="CT57" s="18">
        <f t="shared" si="7"/>
        <v>0.22496333975884741</v>
      </c>
      <c r="CU57" s="18">
        <v>0.36200000000000004</v>
      </c>
      <c r="CV57" s="19">
        <f t="shared" si="28"/>
        <v>-0.13703666024115263</v>
      </c>
      <c r="CW57" s="14">
        <v>1</v>
      </c>
      <c r="CX57" s="14">
        <v>1</v>
      </c>
      <c r="CY57" s="14">
        <v>1</v>
      </c>
      <c r="CZ57" s="14">
        <v>0</v>
      </c>
      <c r="DA57" s="14">
        <v>0</v>
      </c>
      <c r="DB57" s="14">
        <v>1</v>
      </c>
      <c r="DC57" s="14">
        <v>0</v>
      </c>
      <c r="DD57" s="14">
        <v>0</v>
      </c>
      <c r="DE57" s="14">
        <v>0</v>
      </c>
      <c r="DF57" s="14">
        <v>1</v>
      </c>
      <c r="DG57" s="14">
        <v>289</v>
      </c>
      <c r="DH57" s="14">
        <v>50</v>
      </c>
      <c r="DI57" s="14">
        <v>0</v>
      </c>
      <c r="DJ57" s="14">
        <v>0</v>
      </c>
      <c r="DK57" s="14">
        <v>0</v>
      </c>
      <c r="DL57" s="14">
        <v>0</v>
      </c>
      <c r="DM57" s="14">
        <v>339</v>
      </c>
      <c r="DN57" s="14">
        <v>289</v>
      </c>
      <c r="DO57" s="14">
        <v>50</v>
      </c>
      <c r="DP57" s="14">
        <v>1</v>
      </c>
      <c r="DQ57" s="14">
        <v>0</v>
      </c>
      <c r="DR57" s="14">
        <v>0</v>
      </c>
      <c r="DS57" s="14">
        <v>0</v>
      </c>
      <c r="DT57" s="14">
        <v>9</v>
      </c>
      <c r="DU57" s="14">
        <v>0</v>
      </c>
      <c r="DV57" s="14">
        <v>0</v>
      </c>
      <c r="DW57" s="14">
        <v>33</v>
      </c>
      <c r="DX57" s="14">
        <v>0</v>
      </c>
      <c r="DY57" s="14">
        <v>0</v>
      </c>
      <c r="DZ57" s="14">
        <v>289</v>
      </c>
      <c r="EA57" s="14">
        <v>50</v>
      </c>
      <c r="EB57" s="14">
        <v>1</v>
      </c>
    </row>
    <row r="58" spans="1:271" x14ac:dyDescent="0.35">
      <c r="A58" s="14" t="s">
        <v>139</v>
      </c>
      <c r="B58" s="14" t="s">
        <v>51</v>
      </c>
      <c r="C58" s="14">
        <v>2</v>
      </c>
      <c r="D58" s="14" t="s">
        <v>51</v>
      </c>
      <c r="E58" s="14">
        <v>7</v>
      </c>
      <c r="F58" s="14">
        <v>7</v>
      </c>
      <c r="G58" s="14">
        <v>0</v>
      </c>
      <c r="H58" s="14">
        <v>7</v>
      </c>
      <c r="I58" s="14">
        <v>0</v>
      </c>
      <c r="J58" s="18">
        <f t="shared" si="9"/>
        <v>1</v>
      </c>
      <c r="K58" s="18">
        <f t="shared" si="10"/>
        <v>1</v>
      </c>
      <c r="L58" s="14">
        <v>689</v>
      </c>
      <c r="M58" s="14">
        <v>0</v>
      </c>
      <c r="N58" s="14">
        <v>842</v>
      </c>
      <c r="O58" s="18">
        <f t="shared" si="0"/>
        <v>1.2220609579100146</v>
      </c>
      <c r="P58" s="14">
        <v>14144</v>
      </c>
      <c r="Q58" s="14">
        <v>206045</v>
      </c>
      <c r="R58" s="18">
        <f t="shared" si="1"/>
        <v>14.567661199095022</v>
      </c>
      <c r="S58" s="14">
        <v>43895</v>
      </c>
      <c r="T58" s="14">
        <v>67218</v>
      </c>
      <c r="U58" s="18">
        <f t="shared" si="2"/>
        <v>1.5313361430686867</v>
      </c>
      <c r="V58" s="14">
        <v>4016</v>
      </c>
      <c r="W58" s="14">
        <v>5215</v>
      </c>
      <c r="X58" s="18">
        <f t="shared" si="11"/>
        <v>1.2985557768924303</v>
      </c>
      <c r="Y58" s="14">
        <v>4973</v>
      </c>
      <c r="Z58" s="18">
        <f t="shared" si="12"/>
        <v>1.2382968127490039</v>
      </c>
      <c r="AA58" s="14">
        <v>5285</v>
      </c>
      <c r="AB58" s="14">
        <v>7997</v>
      </c>
      <c r="AC58" s="18">
        <f t="shared" si="13"/>
        <v>1.5131504257332071</v>
      </c>
      <c r="AD58" s="14">
        <v>7505</v>
      </c>
      <c r="AE58" s="18">
        <f t="shared" si="14"/>
        <v>1.4200567644276254</v>
      </c>
      <c r="AF58" s="14">
        <v>29751</v>
      </c>
      <c r="AG58" s="14">
        <v>46573</v>
      </c>
      <c r="AH58" s="18">
        <f t="shared" si="15"/>
        <v>1.5654263722227824</v>
      </c>
      <c r="AI58" s="14">
        <v>41172</v>
      </c>
      <c r="AJ58" s="18">
        <f t="shared" si="16"/>
        <v>1.3838862559241707</v>
      </c>
      <c r="AK58" s="14">
        <v>0</v>
      </c>
      <c r="AL58" s="14">
        <v>0</v>
      </c>
      <c r="AM58" s="14">
        <v>0</v>
      </c>
      <c r="AN58" s="14">
        <v>0</v>
      </c>
      <c r="AO58" s="14">
        <v>674</v>
      </c>
      <c r="AP58" s="18">
        <f t="shared" si="20"/>
        <v>0.8004750593824228</v>
      </c>
      <c r="AQ58" s="14">
        <v>0</v>
      </c>
      <c r="AR58" s="14">
        <v>98</v>
      </c>
      <c r="AS58" s="18">
        <f t="shared" si="22"/>
        <v>0.1163895486935867</v>
      </c>
      <c r="AT58" s="14">
        <v>0</v>
      </c>
      <c r="AU58" s="14">
        <v>70</v>
      </c>
      <c r="AV58" s="18">
        <f t="shared" si="27"/>
        <v>8.3135391923990498E-2</v>
      </c>
      <c r="AW58" s="14">
        <v>0</v>
      </c>
      <c r="AX58" s="14">
        <f t="shared" si="26"/>
        <v>842</v>
      </c>
      <c r="AY58" s="14">
        <v>37712</v>
      </c>
      <c r="AZ58" s="14">
        <v>1795</v>
      </c>
      <c r="BA58" s="14">
        <v>300</v>
      </c>
      <c r="BB58" s="14">
        <v>229</v>
      </c>
      <c r="BC58" s="14">
        <f t="shared" si="23"/>
        <v>40036</v>
      </c>
      <c r="BD58" s="18">
        <f t="shared" si="24"/>
        <v>0.94195224298131686</v>
      </c>
      <c r="BE58" s="18">
        <f t="shared" si="3"/>
        <v>4.4834648816065539E-2</v>
      </c>
      <c r="BF58" s="18">
        <f t="shared" si="3"/>
        <v>7.493256069537416E-3</v>
      </c>
      <c r="BG58" s="18">
        <f t="shared" si="3"/>
        <v>5.7198521330802275E-3</v>
      </c>
      <c r="BH58" s="14">
        <v>40899</v>
      </c>
      <c r="BI58" s="14">
        <v>3443</v>
      </c>
      <c r="BJ58" s="14">
        <v>546</v>
      </c>
      <c r="BK58" s="14">
        <v>632</v>
      </c>
      <c r="BL58" s="14">
        <f t="shared" si="17"/>
        <v>45520</v>
      </c>
      <c r="BM58" s="18">
        <f t="shared" si="25"/>
        <v>0.89848418277680142</v>
      </c>
      <c r="BN58" s="18">
        <f t="shared" si="4"/>
        <v>7.5637082601054478E-2</v>
      </c>
      <c r="BO58" s="18">
        <f t="shared" si="4"/>
        <v>1.1994727592267135E-2</v>
      </c>
      <c r="BP58" s="18">
        <f t="shared" si="4"/>
        <v>1.3884007029876978E-2</v>
      </c>
      <c r="BQ58" s="14">
        <v>1</v>
      </c>
      <c r="BR58" s="14">
        <v>0</v>
      </c>
      <c r="BS58" s="14" t="s">
        <v>51</v>
      </c>
      <c r="BT58" s="14">
        <v>1</v>
      </c>
      <c r="BU58" s="14">
        <v>0</v>
      </c>
      <c r="BV58" s="14">
        <v>1</v>
      </c>
      <c r="BW58" s="14">
        <v>0</v>
      </c>
      <c r="BX58" s="14">
        <v>1</v>
      </c>
      <c r="BY58" s="14">
        <v>0</v>
      </c>
      <c r="BZ58" s="14">
        <v>0</v>
      </c>
      <c r="CA58" s="14">
        <v>0</v>
      </c>
      <c r="CB58" s="14">
        <v>1</v>
      </c>
      <c r="CC58" s="14">
        <v>1</v>
      </c>
      <c r="CD58" s="14">
        <v>206045</v>
      </c>
      <c r="CE58" s="18">
        <f t="shared" si="18"/>
        <v>1</v>
      </c>
      <c r="CF58" s="14">
        <v>1</v>
      </c>
      <c r="CG58" s="14">
        <v>1</v>
      </c>
      <c r="CH58" s="14">
        <v>1416</v>
      </c>
      <c r="CI58" s="17" t="s">
        <v>51</v>
      </c>
      <c r="CJ58" s="14">
        <v>443</v>
      </c>
      <c r="CK58" s="18">
        <f t="shared" ref="CK58:CK65" si="30">IF(CJ58="NULL","NULL",CJ58/CH58)</f>
        <v>0.31285310734463279</v>
      </c>
      <c r="CL58" s="19" t="str">
        <f t="shared" si="21"/>
        <v>NULL</v>
      </c>
      <c r="CM58" s="14">
        <v>3746</v>
      </c>
      <c r="CN58" s="14">
        <v>5474</v>
      </c>
      <c r="CO58" s="18">
        <f t="shared" si="6"/>
        <v>1.4612920448478377</v>
      </c>
      <c r="CP58" s="17" t="s">
        <v>51</v>
      </c>
      <c r="CQ58" s="19" t="str">
        <f t="shared" si="19"/>
        <v>NULL</v>
      </c>
      <c r="CR58" s="14">
        <v>30583</v>
      </c>
      <c r="CS58" s="14">
        <v>3692</v>
      </c>
      <c r="CT58" s="18">
        <f t="shared" si="7"/>
        <v>0.12072066180557826</v>
      </c>
      <c r="CU58" s="18" t="s">
        <v>51</v>
      </c>
      <c r="CV58" s="19" t="str">
        <f t="shared" si="28"/>
        <v>NULL</v>
      </c>
      <c r="CW58" s="14">
        <v>0</v>
      </c>
      <c r="CX58" s="14">
        <v>0</v>
      </c>
      <c r="CY58" s="14">
        <v>1</v>
      </c>
      <c r="CZ58" s="14">
        <v>0</v>
      </c>
      <c r="DA58" s="14">
        <v>0</v>
      </c>
      <c r="DB58" s="14">
        <v>0</v>
      </c>
      <c r="DC58" s="14">
        <v>0</v>
      </c>
      <c r="DD58" s="14">
        <v>0</v>
      </c>
      <c r="DE58" s="14">
        <v>0</v>
      </c>
      <c r="DF58" s="14">
        <v>0</v>
      </c>
      <c r="DG58" s="14">
        <v>7</v>
      </c>
      <c r="DH58" s="14">
        <v>0</v>
      </c>
      <c r="DI58" s="14">
        <v>4</v>
      </c>
      <c r="DJ58" s="14">
        <v>0</v>
      </c>
      <c r="DK58" s="14">
        <v>0</v>
      </c>
      <c r="DL58" s="14">
        <v>0</v>
      </c>
      <c r="DM58" s="14">
        <v>11</v>
      </c>
      <c r="DN58" s="14">
        <v>7</v>
      </c>
      <c r="DO58" s="14">
        <v>0</v>
      </c>
      <c r="DP58" s="14">
        <v>4</v>
      </c>
      <c r="DQ58" s="14">
        <v>0</v>
      </c>
      <c r="DR58" s="14">
        <v>0</v>
      </c>
      <c r="DS58" s="14">
        <v>0</v>
      </c>
      <c r="DT58" s="14">
        <v>0</v>
      </c>
      <c r="DU58" s="14">
        <v>0</v>
      </c>
      <c r="DV58" s="14">
        <v>0</v>
      </c>
      <c r="DW58" s="14">
        <v>0</v>
      </c>
      <c r="DX58" s="14">
        <v>0</v>
      </c>
      <c r="DY58" s="14">
        <v>0</v>
      </c>
      <c r="DZ58" s="14">
        <v>7</v>
      </c>
      <c r="EA58" s="14">
        <v>0</v>
      </c>
      <c r="EB58" s="14">
        <v>4</v>
      </c>
      <c r="HL58" s="20"/>
      <c r="HN58" s="20"/>
      <c r="HP58" s="20"/>
      <c r="IH58" s="20"/>
      <c r="IJ58" s="20"/>
      <c r="IL58" s="20"/>
    </row>
    <row r="59" spans="1:271" x14ac:dyDescent="0.35">
      <c r="A59" s="14" t="s">
        <v>150</v>
      </c>
      <c r="B59" s="14" t="s">
        <v>51</v>
      </c>
      <c r="C59" s="14">
        <v>2</v>
      </c>
      <c r="D59" s="14" t="s">
        <v>51</v>
      </c>
      <c r="E59" s="14">
        <v>2</v>
      </c>
      <c r="F59" s="14">
        <v>2</v>
      </c>
      <c r="G59" s="14">
        <v>225</v>
      </c>
      <c r="H59" s="14">
        <v>1</v>
      </c>
      <c r="I59" s="14">
        <v>21</v>
      </c>
      <c r="J59" s="18">
        <f t="shared" si="9"/>
        <v>0.5</v>
      </c>
      <c r="K59" s="18">
        <f t="shared" si="10"/>
        <v>9.6916299559471369E-2</v>
      </c>
      <c r="L59" s="14">
        <v>3040</v>
      </c>
      <c r="M59" s="14">
        <v>0</v>
      </c>
      <c r="N59" s="14">
        <v>1460</v>
      </c>
      <c r="O59" s="18">
        <f t="shared" si="0"/>
        <v>0.48026315789473684</v>
      </c>
      <c r="P59" s="14">
        <v>55887</v>
      </c>
      <c r="Q59" s="14">
        <v>43025</v>
      </c>
      <c r="R59" s="18">
        <f t="shared" si="1"/>
        <v>0.76985703294147123</v>
      </c>
      <c r="S59" s="14">
        <v>169532</v>
      </c>
      <c r="T59" s="14">
        <v>172701</v>
      </c>
      <c r="U59" s="18">
        <f t="shared" si="2"/>
        <v>1.0186926361984758</v>
      </c>
      <c r="V59" s="14">
        <v>17105</v>
      </c>
      <c r="W59" s="14">
        <v>11664</v>
      </c>
      <c r="X59" s="18">
        <f t="shared" si="11"/>
        <v>0.68190587547500736</v>
      </c>
      <c r="Y59" s="14">
        <v>9568</v>
      </c>
      <c r="Z59" s="18">
        <f t="shared" si="12"/>
        <v>0.55936860567085644</v>
      </c>
      <c r="AA59" s="14">
        <v>20202</v>
      </c>
      <c r="AB59" s="14">
        <v>16156</v>
      </c>
      <c r="AC59" s="18">
        <f t="shared" si="13"/>
        <v>0.79972279972279969</v>
      </c>
      <c r="AD59" s="14">
        <v>13049</v>
      </c>
      <c r="AE59" s="18">
        <f t="shared" si="14"/>
        <v>0.64592614592614594</v>
      </c>
      <c r="AF59" s="14">
        <v>113645</v>
      </c>
      <c r="AG59" s="14">
        <v>129676</v>
      </c>
      <c r="AH59" s="18">
        <f t="shared" si="15"/>
        <v>1.1410620792819746</v>
      </c>
      <c r="AI59" s="14">
        <v>120138</v>
      </c>
      <c r="AJ59" s="18">
        <f t="shared" si="16"/>
        <v>1.0571340578116064</v>
      </c>
      <c r="AK59" s="14">
        <v>1</v>
      </c>
      <c r="AL59" s="14">
        <v>0</v>
      </c>
      <c r="AM59" s="14">
        <v>0</v>
      </c>
      <c r="AN59" s="14">
        <v>0</v>
      </c>
      <c r="AO59" s="14">
        <v>494</v>
      </c>
      <c r="AP59" s="18">
        <f t="shared" si="20"/>
        <v>0.33835616438356164</v>
      </c>
      <c r="AQ59" s="14">
        <v>0</v>
      </c>
      <c r="AR59" s="14">
        <v>272</v>
      </c>
      <c r="AS59" s="18">
        <f t="shared" si="22"/>
        <v>0.18630136986301371</v>
      </c>
      <c r="AT59" s="14">
        <v>0</v>
      </c>
      <c r="AU59" s="14">
        <v>694</v>
      </c>
      <c r="AV59" s="18">
        <f t="shared" si="27"/>
        <v>0.47534246575342465</v>
      </c>
      <c r="AW59" s="14">
        <v>0</v>
      </c>
      <c r="AX59" s="14">
        <f t="shared" si="26"/>
        <v>1460</v>
      </c>
      <c r="AY59" s="14">
        <v>31447</v>
      </c>
      <c r="AZ59" s="14">
        <v>4239</v>
      </c>
      <c r="BA59" s="14">
        <v>1228</v>
      </c>
      <c r="BB59" s="14">
        <v>3675</v>
      </c>
      <c r="BC59" s="14">
        <f t="shared" si="23"/>
        <v>40589</v>
      </c>
      <c r="BD59" s="18">
        <f t="shared" si="24"/>
        <v>0.77476656236911479</v>
      </c>
      <c r="BE59" s="18">
        <f t="shared" si="3"/>
        <v>0.10443716277809259</v>
      </c>
      <c r="BF59" s="18">
        <f t="shared" si="3"/>
        <v>3.0254502451403091E-2</v>
      </c>
      <c r="BG59" s="18">
        <f t="shared" si="3"/>
        <v>9.0541772401389539E-2</v>
      </c>
      <c r="BH59" s="14">
        <v>48980</v>
      </c>
      <c r="BI59" s="14">
        <v>5292</v>
      </c>
      <c r="BJ59" s="14">
        <v>1329</v>
      </c>
      <c r="BK59" s="14">
        <v>5013</v>
      </c>
      <c r="BL59" s="14">
        <f t="shared" si="17"/>
        <v>60614</v>
      </c>
      <c r="BM59" s="18">
        <f t="shared" si="25"/>
        <v>0.80806414359718881</v>
      </c>
      <c r="BN59" s="18">
        <f t="shared" si="4"/>
        <v>8.7306562840267929E-2</v>
      </c>
      <c r="BO59" s="18">
        <f t="shared" si="4"/>
        <v>2.1925627742765699E-2</v>
      </c>
      <c r="BP59" s="18">
        <f t="shared" si="4"/>
        <v>8.2703665819777603E-2</v>
      </c>
      <c r="BQ59" s="14">
        <v>1</v>
      </c>
      <c r="BR59" s="14">
        <v>0</v>
      </c>
      <c r="BS59" s="14" t="s">
        <v>51</v>
      </c>
      <c r="BT59" s="14">
        <v>1</v>
      </c>
      <c r="BU59" s="14">
        <v>0</v>
      </c>
      <c r="BV59" s="14">
        <v>0</v>
      </c>
      <c r="BW59" s="14">
        <v>0</v>
      </c>
      <c r="BX59" s="14">
        <v>1</v>
      </c>
      <c r="BY59" s="14">
        <v>0</v>
      </c>
      <c r="BZ59" s="14">
        <v>0</v>
      </c>
      <c r="CA59" s="14">
        <v>0</v>
      </c>
      <c r="CB59" s="14">
        <v>1</v>
      </c>
      <c r="CC59" s="14">
        <v>1</v>
      </c>
      <c r="CD59" s="14">
        <v>43025</v>
      </c>
      <c r="CE59" s="18">
        <f t="shared" si="18"/>
        <v>1</v>
      </c>
      <c r="CF59" s="14">
        <v>1</v>
      </c>
      <c r="CG59" s="14">
        <v>1</v>
      </c>
      <c r="CH59" s="14">
        <v>6048</v>
      </c>
      <c r="CI59" s="18">
        <v>0.43700000000000006</v>
      </c>
      <c r="CJ59" s="14">
        <v>711</v>
      </c>
      <c r="CK59" s="18">
        <f t="shared" si="30"/>
        <v>0.11755952380952381</v>
      </c>
      <c r="CL59" s="19">
        <f t="shared" si="21"/>
        <v>-0.31944047619047622</v>
      </c>
      <c r="CM59" s="14">
        <v>14235</v>
      </c>
      <c r="CN59" s="14">
        <v>3972</v>
      </c>
      <c r="CO59" s="18">
        <f t="shared" si="6"/>
        <v>0.27903055848261327</v>
      </c>
      <c r="CP59" s="17">
        <v>0.65400000000000003</v>
      </c>
      <c r="CQ59" s="19">
        <f t="shared" si="19"/>
        <v>-0.37496944151738676</v>
      </c>
      <c r="CR59" s="14">
        <v>116246</v>
      </c>
      <c r="CS59" s="14">
        <v>11492</v>
      </c>
      <c r="CT59" s="18">
        <f t="shared" si="7"/>
        <v>9.8859315589353611E-2</v>
      </c>
      <c r="CU59" s="18">
        <v>0.435</v>
      </c>
      <c r="CV59" s="19">
        <f t="shared" si="28"/>
        <v>-0.33614068441064637</v>
      </c>
      <c r="CW59" s="14">
        <v>1</v>
      </c>
      <c r="CX59" s="14">
        <v>1</v>
      </c>
      <c r="CY59" s="14">
        <v>1</v>
      </c>
      <c r="CZ59" s="14">
        <v>0</v>
      </c>
      <c r="DA59" s="14">
        <v>0</v>
      </c>
      <c r="DB59" s="14">
        <v>0</v>
      </c>
      <c r="DC59" s="14">
        <v>0</v>
      </c>
      <c r="DD59" s="14">
        <v>0</v>
      </c>
      <c r="DE59" s="14">
        <v>0</v>
      </c>
      <c r="DF59" s="14">
        <v>0</v>
      </c>
      <c r="DG59" s="14">
        <v>8</v>
      </c>
      <c r="DH59" s="14">
        <v>0</v>
      </c>
      <c r="DI59" s="14">
        <v>2</v>
      </c>
      <c r="DJ59" s="14">
        <v>0</v>
      </c>
      <c r="DK59" s="14">
        <v>0</v>
      </c>
      <c r="DL59" s="14">
        <v>0</v>
      </c>
      <c r="DM59" s="14">
        <v>10</v>
      </c>
      <c r="DN59" s="14">
        <v>8</v>
      </c>
      <c r="DO59" s="14">
        <v>0</v>
      </c>
      <c r="DP59" s="14">
        <v>2</v>
      </c>
      <c r="DQ59" s="14">
        <v>0</v>
      </c>
      <c r="DR59" s="14">
        <v>0</v>
      </c>
      <c r="DS59" s="14">
        <v>0</v>
      </c>
      <c r="DT59" s="14">
        <v>1</v>
      </c>
      <c r="DU59" s="14">
        <v>0</v>
      </c>
      <c r="DV59" s="14">
        <v>1</v>
      </c>
      <c r="DW59" s="14">
        <v>0</v>
      </c>
      <c r="DX59" s="14">
        <v>0</v>
      </c>
      <c r="DY59" s="14">
        <v>0</v>
      </c>
      <c r="DZ59" s="14">
        <v>8</v>
      </c>
      <c r="EA59" s="14">
        <v>0</v>
      </c>
      <c r="EB59" s="14">
        <v>2</v>
      </c>
      <c r="HL59" s="20"/>
      <c r="HN59" s="20"/>
      <c r="HP59" s="20"/>
      <c r="IH59" s="20"/>
      <c r="IJ59" s="20"/>
      <c r="IL59" s="20"/>
    </row>
    <row r="60" spans="1:271" x14ac:dyDescent="0.35">
      <c r="A60" s="14" t="s">
        <v>147</v>
      </c>
      <c r="B60" s="14" t="s">
        <v>51</v>
      </c>
      <c r="C60" s="14">
        <v>2</v>
      </c>
      <c r="D60" s="14" t="s">
        <v>51</v>
      </c>
      <c r="E60" s="14">
        <v>0</v>
      </c>
      <c r="F60" s="14">
        <v>0</v>
      </c>
      <c r="G60" s="14">
        <v>83</v>
      </c>
      <c r="H60" s="14">
        <v>0</v>
      </c>
      <c r="I60" s="14">
        <v>30</v>
      </c>
      <c r="J60" s="18">
        <f t="shared" si="9"/>
        <v>0</v>
      </c>
      <c r="K60" s="18">
        <f t="shared" si="10"/>
        <v>0.36144578313253012</v>
      </c>
      <c r="L60" s="14">
        <v>1704</v>
      </c>
      <c r="M60" s="14">
        <v>0</v>
      </c>
      <c r="N60" s="14">
        <v>911</v>
      </c>
      <c r="O60" s="18">
        <f t="shared" si="0"/>
        <v>0.53462441314553988</v>
      </c>
      <c r="P60" s="14">
        <v>31189</v>
      </c>
      <c r="Q60" s="14">
        <v>21920</v>
      </c>
      <c r="R60" s="18">
        <f t="shared" si="1"/>
        <v>0.70281188880695122</v>
      </c>
      <c r="S60" s="14">
        <v>82011</v>
      </c>
      <c r="T60" s="14">
        <v>64229</v>
      </c>
      <c r="U60" s="18">
        <f t="shared" si="2"/>
        <v>0.78317542768652981</v>
      </c>
      <c r="V60" s="14">
        <v>9405</v>
      </c>
      <c r="W60" s="14">
        <v>5847</v>
      </c>
      <c r="X60" s="18">
        <f t="shared" si="11"/>
        <v>0.62169059011164274</v>
      </c>
      <c r="Y60" s="14">
        <v>5679</v>
      </c>
      <c r="Z60" s="18">
        <f t="shared" si="12"/>
        <v>0.60382775119617227</v>
      </c>
      <c r="AA60" s="14">
        <v>11531</v>
      </c>
      <c r="AB60" s="14">
        <v>8349</v>
      </c>
      <c r="AC60" s="18">
        <f t="shared" si="13"/>
        <v>0.72404821784754136</v>
      </c>
      <c r="AD60" s="14">
        <v>7213</v>
      </c>
      <c r="AE60" s="18">
        <f t="shared" si="14"/>
        <v>0.62553117682768189</v>
      </c>
      <c r="AF60" s="14">
        <v>50822</v>
      </c>
      <c r="AG60" s="14">
        <v>42309</v>
      </c>
      <c r="AH60" s="18">
        <f t="shared" si="15"/>
        <v>0.83249380189681632</v>
      </c>
      <c r="AI60" s="14">
        <v>37614</v>
      </c>
      <c r="AJ60" s="18">
        <f t="shared" si="16"/>
        <v>0.74011254968320805</v>
      </c>
      <c r="AK60" s="14">
        <v>0</v>
      </c>
      <c r="AL60" s="14">
        <v>0</v>
      </c>
      <c r="AM60" s="14">
        <v>0</v>
      </c>
      <c r="AN60" s="14">
        <v>0</v>
      </c>
      <c r="AO60" s="14">
        <v>603</v>
      </c>
      <c r="AP60" s="18">
        <f t="shared" si="20"/>
        <v>0.66190998902305154</v>
      </c>
      <c r="AQ60" s="14">
        <v>0</v>
      </c>
      <c r="AR60" s="14">
        <v>164</v>
      </c>
      <c r="AS60" s="18">
        <f t="shared" si="22"/>
        <v>0.18002195389681669</v>
      </c>
      <c r="AT60" s="14">
        <v>0</v>
      </c>
      <c r="AU60" s="14">
        <v>144</v>
      </c>
      <c r="AV60" s="18">
        <f t="shared" si="27"/>
        <v>0.15806805708013172</v>
      </c>
      <c r="AW60" s="14">
        <v>0</v>
      </c>
      <c r="AX60" s="14">
        <f t="shared" si="26"/>
        <v>911</v>
      </c>
      <c r="AY60" s="14">
        <v>14456</v>
      </c>
      <c r="AZ60" s="14">
        <v>4243</v>
      </c>
      <c r="BA60" s="14">
        <v>1910</v>
      </c>
      <c r="BB60" s="14">
        <v>1805</v>
      </c>
      <c r="BC60" s="14">
        <f t="shared" si="23"/>
        <v>22414</v>
      </c>
      <c r="BD60" s="18">
        <f t="shared" si="24"/>
        <v>0.64495404657803157</v>
      </c>
      <c r="BE60" s="18">
        <f t="shared" si="3"/>
        <v>0.189301329526189</v>
      </c>
      <c r="BF60" s="18">
        <f t="shared" si="3"/>
        <v>8.5214598019095214E-2</v>
      </c>
      <c r="BG60" s="18">
        <f t="shared" si="3"/>
        <v>8.0530025876684216E-2</v>
      </c>
      <c r="BH60" s="14">
        <v>17225</v>
      </c>
      <c r="BI60" s="14">
        <v>5471</v>
      </c>
      <c r="BJ60" s="14">
        <v>2693</v>
      </c>
      <c r="BK60" s="14">
        <v>1961</v>
      </c>
      <c r="BL60" s="14">
        <f t="shared" si="17"/>
        <v>27350</v>
      </c>
      <c r="BM60" s="18">
        <f t="shared" si="25"/>
        <v>0.62979890310786102</v>
      </c>
      <c r="BN60" s="18">
        <f t="shared" si="4"/>
        <v>0.200036563071298</v>
      </c>
      <c r="BO60" s="18">
        <f t="shared" si="4"/>
        <v>9.8464351005484466E-2</v>
      </c>
      <c r="BP60" s="18">
        <f t="shared" si="4"/>
        <v>7.1700182815356492E-2</v>
      </c>
      <c r="BQ60" s="14">
        <v>1</v>
      </c>
      <c r="BR60" s="14">
        <v>1</v>
      </c>
      <c r="BS60" s="14" t="s">
        <v>51</v>
      </c>
      <c r="BT60" s="14">
        <v>1</v>
      </c>
      <c r="BU60" s="14">
        <v>0</v>
      </c>
      <c r="BV60" s="14">
        <v>0</v>
      </c>
      <c r="BW60" s="14">
        <v>0</v>
      </c>
      <c r="BX60" s="14">
        <v>1</v>
      </c>
      <c r="BY60" s="14">
        <v>0</v>
      </c>
      <c r="BZ60" s="14">
        <v>0</v>
      </c>
      <c r="CA60" s="14">
        <v>0</v>
      </c>
      <c r="CB60" s="14">
        <v>1</v>
      </c>
      <c r="CC60" s="14">
        <v>1</v>
      </c>
      <c r="CD60" s="14">
        <v>21919</v>
      </c>
      <c r="CE60" s="18">
        <f t="shared" si="18"/>
        <v>0.9999543795620438</v>
      </c>
      <c r="CF60" s="14">
        <v>1</v>
      </c>
      <c r="CG60" s="14">
        <v>1</v>
      </c>
      <c r="CH60" s="14">
        <v>3316</v>
      </c>
      <c r="CI60" s="17" t="s">
        <v>51</v>
      </c>
      <c r="CJ60" s="14">
        <v>30</v>
      </c>
      <c r="CK60" s="18">
        <f t="shared" si="30"/>
        <v>9.0470446320868522E-3</v>
      </c>
      <c r="CL60" s="19" t="str">
        <f t="shared" si="21"/>
        <v>NULL</v>
      </c>
      <c r="CM60" s="14">
        <v>8265</v>
      </c>
      <c r="CN60" s="14">
        <v>1668</v>
      </c>
      <c r="CO60" s="18">
        <f t="shared" si="6"/>
        <v>0.20181488203266787</v>
      </c>
      <c r="CP60" s="17" t="s">
        <v>51</v>
      </c>
      <c r="CQ60" s="19" t="str">
        <f t="shared" si="19"/>
        <v>NULL</v>
      </c>
      <c r="CR60" s="14">
        <v>52445</v>
      </c>
      <c r="CS60" s="14">
        <v>3100</v>
      </c>
      <c r="CT60" s="18">
        <f t="shared" si="7"/>
        <v>5.910954333110878E-2</v>
      </c>
      <c r="CU60" s="18" t="s">
        <v>51</v>
      </c>
      <c r="CV60" s="19" t="str">
        <f t="shared" si="28"/>
        <v>NULL</v>
      </c>
      <c r="CW60" s="14">
        <v>1</v>
      </c>
      <c r="CX60" s="14">
        <v>1</v>
      </c>
      <c r="CY60" s="14">
        <v>1</v>
      </c>
      <c r="CZ60" s="14">
        <v>0</v>
      </c>
      <c r="DA60" s="14">
        <v>0</v>
      </c>
      <c r="DB60" s="14">
        <v>0</v>
      </c>
      <c r="DC60" s="14">
        <v>0</v>
      </c>
      <c r="DD60" s="14">
        <v>0</v>
      </c>
      <c r="DE60" s="14">
        <v>0</v>
      </c>
      <c r="DF60" s="14">
        <v>0</v>
      </c>
      <c r="DG60" s="14">
        <v>8</v>
      </c>
      <c r="DH60" s="14">
        <v>0</v>
      </c>
      <c r="DI60" s="14">
        <v>4</v>
      </c>
      <c r="DJ60" s="14">
        <v>0</v>
      </c>
      <c r="DK60" s="14">
        <v>0</v>
      </c>
      <c r="DL60" s="14">
        <v>0</v>
      </c>
      <c r="DM60" s="14">
        <v>12</v>
      </c>
      <c r="DN60" s="14">
        <v>8</v>
      </c>
      <c r="DO60" s="14">
        <v>0</v>
      </c>
      <c r="DP60" s="14">
        <v>4</v>
      </c>
      <c r="DQ60" s="14">
        <v>0</v>
      </c>
      <c r="DR60" s="14">
        <v>0</v>
      </c>
      <c r="DS60" s="14">
        <v>0</v>
      </c>
      <c r="DT60" s="14">
        <v>0</v>
      </c>
      <c r="DU60" s="14">
        <v>0</v>
      </c>
      <c r="DV60" s="14">
        <v>0</v>
      </c>
      <c r="DW60" s="14">
        <v>0</v>
      </c>
      <c r="DX60" s="14">
        <v>0</v>
      </c>
      <c r="DY60" s="14">
        <v>0</v>
      </c>
      <c r="DZ60" s="14">
        <v>8</v>
      </c>
      <c r="EA60" s="14">
        <v>0</v>
      </c>
      <c r="EB60" s="14">
        <v>4</v>
      </c>
      <c r="HL60" s="20"/>
      <c r="HN60" s="20"/>
      <c r="HP60" s="20"/>
      <c r="IH60" s="20"/>
      <c r="IJ60" s="20"/>
      <c r="IL60" s="20"/>
      <c r="JG60" s="20"/>
      <c r="JI60" s="20"/>
      <c r="JK60" s="20"/>
    </row>
    <row r="61" spans="1:271" x14ac:dyDescent="0.35">
      <c r="A61" s="14" t="s">
        <v>141</v>
      </c>
      <c r="B61" s="14" t="s">
        <v>51</v>
      </c>
      <c r="C61" s="14">
        <v>2</v>
      </c>
      <c r="D61" s="14" t="s">
        <v>51</v>
      </c>
      <c r="E61" s="14">
        <v>0</v>
      </c>
      <c r="F61" s="14">
        <v>0</v>
      </c>
      <c r="G61" s="14">
        <v>40</v>
      </c>
      <c r="H61" s="14">
        <v>0</v>
      </c>
      <c r="I61" s="14">
        <v>20</v>
      </c>
      <c r="J61" s="18">
        <f t="shared" si="9"/>
        <v>0</v>
      </c>
      <c r="K61" s="18">
        <f t="shared" si="10"/>
        <v>0.5</v>
      </c>
      <c r="L61" s="14">
        <v>1747</v>
      </c>
      <c r="M61" s="14">
        <v>0</v>
      </c>
      <c r="N61" s="14">
        <v>1610</v>
      </c>
      <c r="O61" s="18">
        <f t="shared" si="0"/>
        <v>0.92157985117344021</v>
      </c>
      <c r="P61" s="14">
        <v>34477</v>
      </c>
      <c r="Q61" s="14">
        <v>39666</v>
      </c>
      <c r="R61" s="18">
        <f t="shared" si="1"/>
        <v>1.1505061345244656</v>
      </c>
      <c r="S61" s="14">
        <v>99603</v>
      </c>
      <c r="T61" s="14">
        <v>108417</v>
      </c>
      <c r="U61" s="18">
        <f t="shared" si="2"/>
        <v>1.0884913105026957</v>
      </c>
      <c r="V61" s="14">
        <v>9892</v>
      </c>
      <c r="W61" s="14">
        <v>10152</v>
      </c>
      <c r="X61" s="18">
        <f t="shared" si="11"/>
        <v>1.026283865750101</v>
      </c>
      <c r="Y61" s="14">
        <v>9730</v>
      </c>
      <c r="Z61" s="18">
        <f t="shared" si="12"/>
        <v>0.98362312980186006</v>
      </c>
      <c r="AA61" s="14">
        <v>13196</v>
      </c>
      <c r="AB61" s="14">
        <v>15576</v>
      </c>
      <c r="AC61" s="18">
        <f t="shared" si="13"/>
        <v>1.1803576841467112</v>
      </c>
      <c r="AD61" s="14">
        <v>12949</v>
      </c>
      <c r="AE61" s="18">
        <f t="shared" si="14"/>
        <v>0.98128220672931188</v>
      </c>
      <c r="AF61" s="14">
        <v>65126</v>
      </c>
      <c r="AG61" s="14">
        <v>68751</v>
      </c>
      <c r="AH61" s="18">
        <f t="shared" si="15"/>
        <v>1.0556613334152258</v>
      </c>
      <c r="AI61" s="14">
        <v>61277</v>
      </c>
      <c r="AJ61" s="18">
        <f t="shared" si="16"/>
        <v>0.94089918005097806</v>
      </c>
      <c r="AK61" s="14">
        <v>0</v>
      </c>
      <c r="AL61" s="14">
        <v>0</v>
      </c>
      <c r="AM61" s="14">
        <v>0</v>
      </c>
      <c r="AN61" s="14">
        <v>0</v>
      </c>
      <c r="AO61" s="14">
        <v>1090</v>
      </c>
      <c r="AP61" s="18">
        <f t="shared" si="20"/>
        <v>0.67701863354037262</v>
      </c>
      <c r="AQ61" s="14">
        <v>0</v>
      </c>
      <c r="AR61" s="14">
        <v>201</v>
      </c>
      <c r="AS61" s="18">
        <f t="shared" si="22"/>
        <v>0.12484472049689441</v>
      </c>
      <c r="AT61" s="14">
        <v>0</v>
      </c>
      <c r="AU61" s="14">
        <v>319</v>
      </c>
      <c r="AV61" s="18">
        <f t="shared" si="27"/>
        <v>0.19813664596273292</v>
      </c>
      <c r="AW61" s="14">
        <v>0</v>
      </c>
      <c r="AX61" s="14">
        <f t="shared" si="26"/>
        <v>1610</v>
      </c>
      <c r="AY61" s="14">
        <v>17054</v>
      </c>
      <c r="AZ61" s="14">
        <v>14993</v>
      </c>
      <c r="BA61" s="14">
        <v>4126</v>
      </c>
      <c r="BB61" s="14">
        <v>5659</v>
      </c>
      <c r="BC61" s="14">
        <f t="shared" si="23"/>
        <v>41832</v>
      </c>
      <c r="BD61" s="18">
        <f t="shared" si="24"/>
        <v>0.40767833237712758</v>
      </c>
      <c r="BE61" s="18">
        <f t="shared" si="3"/>
        <v>0.35840982979537195</v>
      </c>
      <c r="BF61" s="18">
        <f t="shared" si="3"/>
        <v>9.8632625741059479E-2</v>
      </c>
      <c r="BG61" s="18">
        <f t="shared" si="3"/>
        <v>0.135279212086441</v>
      </c>
      <c r="BH61" s="14">
        <v>20073</v>
      </c>
      <c r="BI61" s="14">
        <v>18519</v>
      </c>
      <c r="BJ61" s="14">
        <v>5340</v>
      </c>
      <c r="BK61" s="14">
        <v>7939</v>
      </c>
      <c r="BL61" s="14">
        <f t="shared" si="17"/>
        <v>51871</v>
      </c>
      <c r="BM61" s="18">
        <f t="shared" si="25"/>
        <v>0.38697923695321085</v>
      </c>
      <c r="BN61" s="18">
        <f t="shared" si="4"/>
        <v>0.35702030036050975</v>
      </c>
      <c r="BO61" s="18">
        <f t="shared" si="4"/>
        <v>0.10294769717183011</v>
      </c>
      <c r="BP61" s="18">
        <f t="shared" si="4"/>
        <v>0.1530527655144493</v>
      </c>
      <c r="BQ61" s="14">
        <v>1</v>
      </c>
      <c r="BR61" s="14">
        <v>1</v>
      </c>
      <c r="BS61" s="14" t="s">
        <v>199</v>
      </c>
      <c r="BT61" s="14">
        <v>1</v>
      </c>
      <c r="BU61" s="14">
        <v>0</v>
      </c>
      <c r="BV61" s="14">
        <v>0</v>
      </c>
      <c r="BW61" s="14">
        <v>0</v>
      </c>
      <c r="BX61" s="14">
        <v>1</v>
      </c>
      <c r="BY61" s="14">
        <v>0</v>
      </c>
      <c r="BZ61" s="14">
        <v>0</v>
      </c>
      <c r="CA61" s="14">
        <v>0</v>
      </c>
      <c r="CB61" s="14">
        <v>1</v>
      </c>
      <c r="CC61" s="14">
        <v>1</v>
      </c>
      <c r="CD61" s="14">
        <v>39666</v>
      </c>
      <c r="CE61" s="18">
        <f t="shared" si="18"/>
        <v>1</v>
      </c>
      <c r="CF61" s="14">
        <v>1</v>
      </c>
      <c r="CG61" s="14">
        <v>1</v>
      </c>
      <c r="CH61" s="14">
        <v>3482</v>
      </c>
      <c r="CI61" s="17" t="s">
        <v>51</v>
      </c>
      <c r="CJ61" s="14">
        <v>1290</v>
      </c>
      <c r="CK61" s="18">
        <f t="shared" si="30"/>
        <v>0.3704767375071798</v>
      </c>
      <c r="CL61" s="19" t="str">
        <f t="shared" si="21"/>
        <v>NULL</v>
      </c>
      <c r="CM61" s="14">
        <v>9488</v>
      </c>
      <c r="CN61" s="14">
        <v>4574</v>
      </c>
      <c r="CO61" s="18">
        <f t="shared" si="6"/>
        <v>0.48208263069139967</v>
      </c>
      <c r="CP61" s="17" t="s">
        <v>51</v>
      </c>
      <c r="CQ61" s="19" t="str">
        <f t="shared" si="19"/>
        <v>NULL</v>
      </c>
      <c r="CR61" s="14">
        <v>66973</v>
      </c>
      <c r="CS61" s="14">
        <v>7764</v>
      </c>
      <c r="CT61" s="18">
        <f t="shared" si="7"/>
        <v>0.11592731399220581</v>
      </c>
      <c r="CU61" s="18" t="s">
        <v>51</v>
      </c>
      <c r="CV61" s="19" t="str">
        <f t="shared" si="28"/>
        <v>NULL</v>
      </c>
      <c r="CW61" s="14">
        <v>1</v>
      </c>
      <c r="CX61" s="14">
        <v>1</v>
      </c>
      <c r="CY61" s="14">
        <v>1</v>
      </c>
      <c r="CZ61" s="14">
        <v>0</v>
      </c>
      <c r="DA61" s="14">
        <v>0</v>
      </c>
      <c r="DB61" s="14">
        <v>0</v>
      </c>
      <c r="DC61" s="14">
        <v>0</v>
      </c>
      <c r="DD61" s="14">
        <v>0</v>
      </c>
      <c r="DE61" s="14">
        <v>0</v>
      </c>
      <c r="DF61" s="14">
        <v>0</v>
      </c>
      <c r="DG61" s="14">
        <v>8</v>
      </c>
      <c r="DH61" s="14">
        <v>0</v>
      </c>
      <c r="DI61" s="14">
        <v>5</v>
      </c>
      <c r="DJ61" s="14">
        <v>0</v>
      </c>
      <c r="DK61" s="14">
        <v>0</v>
      </c>
      <c r="DL61" s="14">
        <v>0</v>
      </c>
      <c r="DM61" s="14">
        <v>13</v>
      </c>
      <c r="DN61" s="14">
        <v>8</v>
      </c>
      <c r="DO61" s="14">
        <v>0</v>
      </c>
      <c r="DP61" s="14">
        <v>5</v>
      </c>
      <c r="DQ61" s="14">
        <v>0</v>
      </c>
      <c r="DR61" s="14">
        <v>0</v>
      </c>
      <c r="DS61" s="14">
        <v>0</v>
      </c>
      <c r="DT61" s="14">
        <v>0</v>
      </c>
      <c r="DU61" s="14">
        <v>0</v>
      </c>
      <c r="DV61" s="14">
        <v>0</v>
      </c>
      <c r="DW61" s="14">
        <v>0</v>
      </c>
      <c r="DX61" s="14">
        <v>0</v>
      </c>
      <c r="DY61" s="14">
        <v>0</v>
      </c>
      <c r="DZ61" s="14">
        <v>8</v>
      </c>
      <c r="EA61" s="14">
        <v>0</v>
      </c>
      <c r="EB61" s="14">
        <v>5</v>
      </c>
      <c r="HL61" s="20"/>
      <c r="HN61" s="20"/>
      <c r="HO61" s="20"/>
      <c r="HP61" s="20"/>
      <c r="HQ61" s="20"/>
      <c r="HS61" s="20"/>
      <c r="IH61" s="20"/>
      <c r="IJ61" s="20"/>
      <c r="IL61" s="20"/>
      <c r="JG61" s="20"/>
      <c r="JI61" s="20"/>
      <c r="JK61" s="20"/>
    </row>
    <row r="62" spans="1:271" x14ac:dyDescent="0.35">
      <c r="A62" s="14" t="s">
        <v>161</v>
      </c>
      <c r="B62" s="14" t="s">
        <v>51</v>
      </c>
      <c r="C62" s="14">
        <v>2</v>
      </c>
      <c r="D62" s="14" t="s">
        <v>51</v>
      </c>
      <c r="E62" s="14">
        <v>7</v>
      </c>
      <c r="F62" s="14">
        <v>7</v>
      </c>
      <c r="G62" s="14">
        <v>36</v>
      </c>
      <c r="H62" s="14">
        <v>7</v>
      </c>
      <c r="I62" s="14">
        <v>12</v>
      </c>
      <c r="J62" s="18">
        <f t="shared" si="9"/>
        <v>1</v>
      </c>
      <c r="K62" s="18">
        <f t="shared" si="10"/>
        <v>0.44186046511627908</v>
      </c>
      <c r="L62" s="14">
        <v>789</v>
      </c>
      <c r="M62" s="14">
        <v>0</v>
      </c>
      <c r="N62" s="14">
        <v>558</v>
      </c>
      <c r="O62" s="18">
        <f t="shared" si="0"/>
        <v>0.70722433460076051</v>
      </c>
      <c r="P62" s="14">
        <v>15435</v>
      </c>
      <c r="Q62" s="14">
        <v>14972</v>
      </c>
      <c r="R62" s="18">
        <f t="shared" si="1"/>
        <v>0.97000323939099453</v>
      </c>
      <c r="S62" s="14">
        <v>51118</v>
      </c>
      <c r="T62" s="14">
        <v>58187</v>
      </c>
      <c r="U62" s="18">
        <f t="shared" si="2"/>
        <v>1.1382878829375171</v>
      </c>
      <c r="V62" s="14">
        <v>4250</v>
      </c>
      <c r="W62" s="14">
        <v>3476</v>
      </c>
      <c r="X62" s="18">
        <f t="shared" si="11"/>
        <v>0.8178823529411765</v>
      </c>
      <c r="Y62" s="14">
        <v>3356</v>
      </c>
      <c r="Z62" s="18">
        <f t="shared" si="12"/>
        <v>0.78964705882352937</v>
      </c>
      <c r="AA62" s="14">
        <v>6421</v>
      </c>
      <c r="AB62" s="14">
        <v>6378</v>
      </c>
      <c r="AC62" s="18">
        <f t="shared" si="13"/>
        <v>0.99330322379691638</v>
      </c>
      <c r="AD62" s="14">
        <v>6057</v>
      </c>
      <c r="AE62" s="18">
        <f t="shared" si="14"/>
        <v>0.94331101074598978</v>
      </c>
      <c r="AF62" s="14">
        <v>35683</v>
      </c>
      <c r="AG62" s="14">
        <v>43166</v>
      </c>
      <c r="AH62" s="18">
        <f t="shared" si="15"/>
        <v>1.209707703948659</v>
      </c>
      <c r="AI62" s="14">
        <v>39090</v>
      </c>
      <c r="AJ62" s="18">
        <f t="shared" si="16"/>
        <v>1.0954796401647844</v>
      </c>
      <c r="AK62" s="14">
        <v>1</v>
      </c>
      <c r="AL62" s="14">
        <v>0</v>
      </c>
      <c r="AM62" s="14">
        <v>0</v>
      </c>
      <c r="AN62" s="14">
        <v>0</v>
      </c>
      <c r="AO62" s="14">
        <v>548</v>
      </c>
      <c r="AP62" s="18">
        <f t="shared" si="20"/>
        <v>0.98207885304659504</v>
      </c>
      <c r="AQ62" s="14">
        <v>0</v>
      </c>
      <c r="AR62" s="14">
        <v>0</v>
      </c>
      <c r="AS62" s="18">
        <f t="shared" si="22"/>
        <v>0</v>
      </c>
      <c r="AT62" s="14">
        <v>0</v>
      </c>
      <c r="AU62" s="14">
        <v>10</v>
      </c>
      <c r="AV62" s="18">
        <f t="shared" si="27"/>
        <v>1.7921146953405017E-2</v>
      </c>
      <c r="AW62" s="14">
        <v>0</v>
      </c>
      <c r="AX62" s="14">
        <f t="shared" si="26"/>
        <v>558</v>
      </c>
      <c r="AY62" s="14">
        <v>19377</v>
      </c>
      <c r="AZ62" s="14">
        <v>2992</v>
      </c>
      <c r="BA62" s="14">
        <v>42</v>
      </c>
      <c r="BB62" s="14">
        <v>73</v>
      </c>
      <c r="BC62" s="14">
        <f t="shared" si="23"/>
        <v>22484</v>
      </c>
      <c r="BD62" s="18">
        <f t="shared" si="24"/>
        <v>0.86181284468955699</v>
      </c>
      <c r="BE62" s="18">
        <f t="shared" si="3"/>
        <v>0.13307240704500978</v>
      </c>
      <c r="BF62" s="18">
        <f t="shared" si="3"/>
        <v>1.8679950186799503E-3</v>
      </c>
      <c r="BG62" s="18">
        <f t="shared" si="3"/>
        <v>3.246753246753247E-3</v>
      </c>
      <c r="BH62" s="14">
        <v>26123</v>
      </c>
      <c r="BI62" s="14">
        <v>3887</v>
      </c>
      <c r="BJ62" s="14">
        <v>120</v>
      </c>
      <c r="BK62" s="14">
        <v>133</v>
      </c>
      <c r="BL62" s="14">
        <f t="shared" si="17"/>
        <v>30263</v>
      </c>
      <c r="BM62" s="18">
        <f t="shared" si="25"/>
        <v>0.8631992862571457</v>
      </c>
      <c r="BN62" s="18">
        <f t="shared" si="4"/>
        <v>0.12844067012523544</v>
      </c>
      <c r="BO62" s="18">
        <f t="shared" si="4"/>
        <v>3.9652380795030234E-3</v>
      </c>
      <c r="BP62" s="18">
        <f t="shared" si="4"/>
        <v>4.3948055381158512E-3</v>
      </c>
      <c r="BQ62" s="14">
        <v>1</v>
      </c>
      <c r="BR62" s="14">
        <v>1</v>
      </c>
      <c r="BS62" s="14" t="s">
        <v>231</v>
      </c>
      <c r="BT62" s="14">
        <v>1</v>
      </c>
      <c r="BU62" s="14">
        <v>1</v>
      </c>
      <c r="BV62" s="14">
        <v>0</v>
      </c>
      <c r="BW62" s="14">
        <v>0</v>
      </c>
      <c r="BX62" s="14">
        <v>1</v>
      </c>
      <c r="BY62" s="14">
        <v>0</v>
      </c>
      <c r="BZ62" s="14">
        <v>0</v>
      </c>
      <c r="CA62" s="14">
        <v>0</v>
      </c>
      <c r="CB62" s="14">
        <v>1</v>
      </c>
      <c r="CC62" s="14">
        <v>1</v>
      </c>
      <c r="CD62" s="14">
        <v>14972</v>
      </c>
      <c r="CE62" s="18">
        <f t="shared" si="18"/>
        <v>1</v>
      </c>
      <c r="CF62" s="14">
        <v>1</v>
      </c>
      <c r="CG62" s="14">
        <v>1</v>
      </c>
      <c r="CH62" s="14">
        <v>1509</v>
      </c>
      <c r="CI62" s="17" t="s">
        <v>51</v>
      </c>
      <c r="CJ62" s="14">
        <v>667</v>
      </c>
      <c r="CK62" s="18">
        <f t="shared" si="30"/>
        <v>0.44201457919151754</v>
      </c>
      <c r="CL62" s="19" t="str">
        <f t="shared" si="21"/>
        <v>NULL</v>
      </c>
      <c r="CM62" s="14">
        <v>4887</v>
      </c>
      <c r="CN62" s="14">
        <v>4553</v>
      </c>
      <c r="CO62" s="18">
        <f t="shared" si="6"/>
        <v>0.93165541231839577</v>
      </c>
      <c r="CP62" s="17" t="s">
        <v>51</v>
      </c>
      <c r="CQ62" s="19" t="str">
        <f t="shared" si="19"/>
        <v>NULL</v>
      </c>
      <c r="CR62" s="14">
        <v>36696</v>
      </c>
      <c r="CS62" s="14">
        <v>6955</v>
      </c>
      <c r="CT62" s="18">
        <f t="shared" si="7"/>
        <v>0.1895301940265969</v>
      </c>
      <c r="CU62" s="18" t="s">
        <v>51</v>
      </c>
      <c r="CV62" s="19" t="str">
        <f t="shared" si="28"/>
        <v>NULL</v>
      </c>
      <c r="CW62" s="14">
        <v>1</v>
      </c>
      <c r="CX62" s="14">
        <v>1</v>
      </c>
      <c r="CY62" s="14">
        <v>1</v>
      </c>
      <c r="CZ62" s="14">
        <v>0</v>
      </c>
      <c r="DA62" s="14">
        <v>0</v>
      </c>
      <c r="DB62" s="14">
        <v>0</v>
      </c>
      <c r="DC62" s="14">
        <v>0</v>
      </c>
      <c r="DD62" s="14">
        <v>0</v>
      </c>
      <c r="DE62" s="14">
        <v>0</v>
      </c>
      <c r="DF62" s="14">
        <v>0</v>
      </c>
      <c r="DG62" s="14">
        <v>7</v>
      </c>
      <c r="DH62" s="14">
        <v>0</v>
      </c>
      <c r="DI62" s="14">
        <v>4</v>
      </c>
      <c r="DJ62" s="14">
        <v>0</v>
      </c>
      <c r="DK62" s="14">
        <v>0</v>
      </c>
      <c r="DL62" s="14">
        <v>0</v>
      </c>
      <c r="DM62" s="14">
        <v>11</v>
      </c>
      <c r="DN62" s="14">
        <v>7</v>
      </c>
      <c r="DO62" s="14">
        <v>0</v>
      </c>
      <c r="DP62" s="14">
        <v>4</v>
      </c>
      <c r="DQ62" s="14">
        <v>0</v>
      </c>
      <c r="DR62" s="14">
        <v>0</v>
      </c>
      <c r="DS62" s="14">
        <v>0</v>
      </c>
      <c r="DT62" s="14">
        <v>0</v>
      </c>
      <c r="DU62" s="14">
        <v>0</v>
      </c>
      <c r="DV62" s="14">
        <v>0</v>
      </c>
      <c r="DW62" s="14">
        <v>0</v>
      </c>
      <c r="DX62" s="14">
        <v>0</v>
      </c>
      <c r="DY62" s="14">
        <v>0</v>
      </c>
      <c r="DZ62" s="14">
        <v>7</v>
      </c>
      <c r="EA62" s="14">
        <v>0</v>
      </c>
      <c r="EB62" s="14">
        <v>4</v>
      </c>
      <c r="HL62" s="20"/>
      <c r="HN62" s="20"/>
      <c r="HP62" s="20"/>
      <c r="IH62" s="20"/>
      <c r="IJ62" s="20"/>
      <c r="IL62" s="20"/>
      <c r="JG62" s="20"/>
      <c r="JI62" s="20"/>
      <c r="JK62" s="20"/>
    </row>
    <row r="63" spans="1:271" x14ac:dyDescent="0.35">
      <c r="A63" s="14" t="s">
        <v>133</v>
      </c>
      <c r="B63" s="14" t="s">
        <v>51</v>
      </c>
      <c r="C63" s="14">
        <v>2</v>
      </c>
      <c r="D63" s="14" t="s">
        <v>51</v>
      </c>
      <c r="E63" s="14">
        <v>27</v>
      </c>
      <c r="F63" s="14">
        <v>0</v>
      </c>
      <c r="G63" s="14">
        <v>0</v>
      </c>
      <c r="H63" s="14">
        <v>0</v>
      </c>
      <c r="I63" s="14">
        <v>0</v>
      </c>
      <c r="J63" s="18">
        <f t="shared" si="9"/>
        <v>0</v>
      </c>
      <c r="K63" s="18">
        <f t="shared" si="10"/>
        <v>0</v>
      </c>
      <c r="L63" s="14">
        <v>251</v>
      </c>
      <c r="M63" s="14">
        <v>0</v>
      </c>
      <c r="N63" s="14">
        <v>186</v>
      </c>
      <c r="O63" s="18">
        <f t="shared" si="0"/>
        <v>0.74103585657370519</v>
      </c>
      <c r="P63" s="14">
        <v>5070</v>
      </c>
      <c r="Q63" s="14">
        <v>4381</v>
      </c>
      <c r="R63" s="18">
        <f t="shared" si="1"/>
        <v>0.86410256410256414</v>
      </c>
      <c r="S63" s="14">
        <v>21864</v>
      </c>
      <c r="T63" s="14">
        <v>29696</v>
      </c>
      <c r="U63" s="18">
        <f t="shared" si="2"/>
        <v>1.3582144163922429</v>
      </c>
      <c r="V63" s="14">
        <v>1381</v>
      </c>
      <c r="W63" s="14">
        <v>1122</v>
      </c>
      <c r="X63" s="18">
        <f t="shared" si="11"/>
        <v>0.81245474293989861</v>
      </c>
      <c r="Y63" s="14">
        <v>1117</v>
      </c>
      <c r="Z63" s="18">
        <f t="shared" si="12"/>
        <v>0.80883417813178859</v>
      </c>
      <c r="AA63" s="14">
        <v>2013</v>
      </c>
      <c r="AB63" s="14">
        <v>1667</v>
      </c>
      <c r="AC63" s="18">
        <f t="shared" si="13"/>
        <v>0.8281172379533035</v>
      </c>
      <c r="AD63" s="14">
        <v>1382</v>
      </c>
      <c r="AE63" s="18">
        <f t="shared" si="14"/>
        <v>0.68653750620963738</v>
      </c>
      <c r="AF63" s="14">
        <v>16794</v>
      </c>
      <c r="AG63" s="14">
        <v>19315</v>
      </c>
      <c r="AH63" s="18">
        <f t="shared" si="15"/>
        <v>1.1501131356436822</v>
      </c>
      <c r="AI63" s="14">
        <v>18488</v>
      </c>
      <c r="AJ63" s="18">
        <f t="shared" si="16"/>
        <v>1.1008693581040847</v>
      </c>
      <c r="AK63" s="14">
        <v>0</v>
      </c>
      <c r="AL63" s="14">
        <v>0</v>
      </c>
      <c r="AM63" s="14">
        <v>0</v>
      </c>
      <c r="AN63" s="14">
        <v>0</v>
      </c>
      <c r="AO63" s="14">
        <v>31</v>
      </c>
      <c r="AP63" s="18">
        <f t="shared" si="20"/>
        <v>0.16666666666666666</v>
      </c>
      <c r="AQ63" s="14">
        <v>0</v>
      </c>
      <c r="AR63" s="14">
        <v>140</v>
      </c>
      <c r="AS63" s="18">
        <f t="shared" si="22"/>
        <v>0.75268817204301075</v>
      </c>
      <c r="AT63" s="14">
        <v>0</v>
      </c>
      <c r="AU63" s="14">
        <v>15</v>
      </c>
      <c r="AV63" s="18">
        <f t="shared" si="27"/>
        <v>8.0645161290322578E-2</v>
      </c>
      <c r="AW63" s="14">
        <v>0</v>
      </c>
      <c r="AX63" s="14">
        <f t="shared" si="26"/>
        <v>186</v>
      </c>
      <c r="AY63" s="14">
        <v>2384</v>
      </c>
      <c r="AZ63" s="14">
        <v>349</v>
      </c>
      <c r="BA63" s="14">
        <v>8</v>
      </c>
      <c r="BB63" s="14">
        <v>238</v>
      </c>
      <c r="BC63" s="14">
        <f t="shared" si="23"/>
        <v>2979</v>
      </c>
      <c r="BD63" s="18">
        <f t="shared" si="24"/>
        <v>0.80026854649211143</v>
      </c>
      <c r="BE63" s="18">
        <f t="shared" si="3"/>
        <v>0.11715340718361866</v>
      </c>
      <c r="BF63" s="18">
        <f t="shared" si="3"/>
        <v>2.6854649211144679E-3</v>
      </c>
      <c r="BG63" s="18">
        <f t="shared" si="3"/>
        <v>7.9892581403155416E-2</v>
      </c>
      <c r="BH63" s="14">
        <v>3806</v>
      </c>
      <c r="BI63" s="14">
        <v>637</v>
      </c>
      <c r="BJ63" s="14">
        <v>93</v>
      </c>
      <c r="BK63" s="14">
        <v>273</v>
      </c>
      <c r="BL63" s="14">
        <f t="shared" si="17"/>
        <v>4809</v>
      </c>
      <c r="BM63" s="18">
        <f t="shared" si="25"/>
        <v>0.79143273029735917</v>
      </c>
      <c r="BN63" s="18">
        <f t="shared" si="4"/>
        <v>0.1324599708879185</v>
      </c>
      <c r="BO63" s="18">
        <f t="shared" si="4"/>
        <v>1.9338739862757331E-2</v>
      </c>
      <c r="BP63" s="18">
        <f t="shared" si="4"/>
        <v>5.6768558951965066E-2</v>
      </c>
      <c r="BQ63" s="14">
        <v>1</v>
      </c>
      <c r="BR63" s="14">
        <v>0</v>
      </c>
      <c r="BS63" s="14" t="s">
        <v>51</v>
      </c>
      <c r="BT63" s="14">
        <v>1</v>
      </c>
      <c r="BU63" s="14">
        <v>0</v>
      </c>
      <c r="BV63" s="14">
        <v>0</v>
      </c>
      <c r="BW63" s="14">
        <v>0</v>
      </c>
      <c r="BX63" s="14">
        <v>1</v>
      </c>
      <c r="BY63" s="14">
        <v>0</v>
      </c>
      <c r="BZ63" s="14">
        <v>0</v>
      </c>
      <c r="CA63" s="14">
        <v>0</v>
      </c>
      <c r="CB63" s="14">
        <v>1</v>
      </c>
      <c r="CC63" s="14">
        <v>1</v>
      </c>
      <c r="CD63" s="14">
        <v>4381</v>
      </c>
      <c r="CE63" s="18">
        <f t="shared" si="18"/>
        <v>1</v>
      </c>
      <c r="CF63" s="14">
        <v>1</v>
      </c>
      <c r="CG63" s="14">
        <v>1</v>
      </c>
      <c r="CH63" s="14">
        <v>486</v>
      </c>
      <c r="CI63" s="17" t="s">
        <v>51</v>
      </c>
      <c r="CJ63" s="14">
        <v>238</v>
      </c>
      <c r="CK63" s="18">
        <f t="shared" si="30"/>
        <v>0.48971193415637859</v>
      </c>
      <c r="CL63" s="19" t="str">
        <f t="shared" si="21"/>
        <v>NULL</v>
      </c>
      <c r="CM63" s="14">
        <v>1481</v>
      </c>
      <c r="CN63" s="14">
        <v>463</v>
      </c>
      <c r="CO63" s="18">
        <f t="shared" si="6"/>
        <v>0.312626603646185</v>
      </c>
      <c r="CP63" s="17" t="s">
        <v>51</v>
      </c>
      <c r="CQ63" s="19" t="str">
        <f t="shared" si="19"/>
        <v>NULL</v>
      </c>
      <c r="CR63" s="14">
        <v>17118</v>
      </c>
      <c r="CS63" s="14">
        <v>804</v>
      </c>
      <c r="CT63" s="18">
        <f t="shared" si="7"/>
        <v>4.6968103750438132E-2</v>
      </c>
      <c r="CU63" s="18" t="s">
        <v>51</v>
      </c>
      <c r="CV63" s="19" t="str">
        <f t="shared" si="28"/>
        <v>NULL</v>
      </c>
      <c r="CW63" s="14">
        <v>1</v>
      </c>
      <c r="CX63" s="14">
        <v>1</v>
      </c>
      <c r="CY63" s="14">
        <v>1</v>
      </c>
      <c r="CZ63" s="14">
        <v>0</v>
      </c>
      <c r="DA63" s="14">
        <v>0</v>
      </c>
      <c r="DB63" s="14">
        <v>0</v>
      </c>
      <c r="DC63" s="14">
        <v>0</v>
      </c>
      <c r="DD63" s="14">
        <v>0</v>
      </c>
      <c r="DE63" s="14">
        <v>0</v>
      </c>
      <c r="DF63" s="14">
        <v>0</v>
      </c>
      <c r="DG63" s="14">
        <v>7</v>
      </c>
      <c r="DH63" s="14">
        <v>0</v>
      </c>
      <c r="DI63" s="14">
        <v>4</v>
      </c>
      <c r="DJ63" s="14">
        <v>0</v>
      </c>
      <c r="DK63" s="14">
        <v>0</v>
      </c>
      <c r="DL63" s="14">
        <v>0</v>
      </c>
      <c r="DM63" s="14">
        <v>11</v>
      </c>
      <c r="DN63" s="14">
        <v>7</v>
      </c>
      <c r="DO63" s="14">
        <v>0</v>
      </c>
      <c r="DP63" s="14">
        <v>4</v>
      </c>
      <c r="DQ63" s="14">
        <v>0</v>
      </c>
      <c r="DR63" s="14">
        <v>0</v>
      </c>
      <c r="DS63" s="14">
        <v>0</v>
      </c>
      <c r="DT63" s="14">
        <v>0</v>
      </c>
      <c r="DU63" s="14">
        <v>0</v>
      </c>
      <c r="DV63" s="14">
        <v>0</v>
      </c>
      <c r="DW63" s="14">
        <v>0</v>
      </c>
      <c r="DX63" s="14">
        <v>0</v>
      </c>
      <c r="DY63" s="14">
        <v>0</v>
      </c>
      <c r="DZ63" s="14">
        <v>7</v>
      </c>
      <c r="EA63" s="14">
        <v>0</v>
      </c>
      <c r="EB63" s="14">
        <v>4</v>
      </c>
      <c r="HL63" s="20"/>
      <c r="HN63" s="20"/>
      <c r="HP63" s="20"/>
      <c r="IH63" s="20"/>
      <c r="IJ63" s="20"/>
      <c r="IL63" s="20"/>
      <c r="JG63" s="20"/>
      <c r="JI63" s="20"/>
      <c r="JK63" s="20"/>
    </row>
    <row r="64" spans="1:271" x14ac:dyDescent="0.35">
      <c r="A64" s="14" t="s">
        <v>135</v>
      </c>
      <c r="B64" s="14" t="s">
        <v>51</v>
      </c>
      <c r="C64" s="14">
        <v>2</v>
      </c>
      <c r="D64" s="14" t="s">
        <v>51</v>
      </c>
      <c r="E64" s="14">
        <v>1075</v>
      </c>
      <c r="F64" s="14">
        <v>205</v>
      </c>
      <c r="G64" s="14">
        <v>870</v>
      </c>
      <c r="H64" s="14">
        <v>199</v>
      </c>
      <c r="I64" s="14">
        <v>516</v>
      </c>
      <c r="J64" s="18">
        <f t="shared" si="9"/>
        <v>0.18511627906976744</v>
      </c>
      <c r="K64" s="18">
        <f t="shared" si="10"/>
        <v>0.36760925449871468</v>
      </c>
      <c r="L64" s="14">
        <v>18128</v>
      </c>
      <c r="M64" s="14">
        <v>17955</v>
      </c>
      <c r="N64" s="14">
        <v>3044</v>
      </c>
      <c r="O64" s="18">
        <f t="shared" ref="O64:O65" si="31">SUM(M64:N64)/L64</f>
        <v>1.158373786407767</v>
      </c>
      <c r="P64" s="14">
        <v>518908</v>
      </c>
      <c r="Q64" s="14">
        <v>648610</v>
      </c>
      <c r="R64" s="18">
        <f t="shared" ref="R64:R65" si="32">IF(Q64="NULL","NULL",Q64/P64)</f>
        <v>1.2499518219029193</v>
      </c>
      <c r="S64" s="14">
        <v>3203295</v>
      </c>
      <c r="T64" s="14">
        <v>3812373</v>
      </c>
      <c r="U64" s="18">
        <f t="shared" ref="U64:U65" si="33">IF(T64="NULL","NULL",T64/S64)</f>
        <v>1.1901410890973201</v>
      </c>
      <c r="V64" s="14">
        <v>109171</v>
      </c>
      <c r="W64" s="14">
        <v>108582</v>
      </c>
      <c r="X64" s="18">
        <f t="shared" si="11"/>
        <v>0.99460479431350812</v>
      </c>
      <c r="Y64" s="14">
        <v>105501</v>
      </c>
      <c r="Z64" s="18">
        <f t="shared" si="12"/>
        <v>0.96638301380403224</v>
      </c>
      <c r="AA64" s="14">
        <v>238730</v>
      </c>
      <c r="AB64" s="14">
        <v>324418</v>
      </c>
      <c r="AC64" s="18">
        <f t="shared" si="13"/>
        <v>1.3589326854605621</v>
      </c>
      <c r="AD64" s="14">
        <v>207210</v>
      </c>
      <c r="AE64" s="18">
        <f t="shared" si="14"/>
        <v>0.8679679973191472</v>
      </c>
      <c r="AF64" s="14">
        <v>2684387</v>
      </c>
      <c r="AG64" s="14">
        <v>3217326</v>
      </c>
      <c r="AH64" s="18">
        <f t="shared" si="15"/>
        <v>1.1985328493991365</v>
      </c>
      <c r="AI64" s="14">
        <v>2645824</v>
      </c>
      <c r="AJ64" s="18">
        <f t="shared" si="16"/>
        <v>0.9856343366288095</v>
      </c>
      <c r="AK64" s="14">
        <v>1</v>
      </c>
      <c r="AL64" s="14">
        <v>1</v>
      </c>
      <c r="AM64" s="14">
        <v>1</v>
      </c>
      <c r="AN64" s="14">
        <v>1301</v>
      </c>
      <c r="AO64" s="14">
        <v>4591</v>
      </c>
      <c r="AP64" s="18">
        <f t="shared" si="20"/>
        <v>0.2524313439869757</v>
      </c>
      <c r="AQ64" s="14">
        <v>8900</v>
      </c>
      <c r="AR64" s="14">
        <v>1105</v>
      </c>
      <c r="AS64" s="18">
        <f t="shared" si="22"/>
        <v>0.42864487382717109</v>
      </c>
      <c r="AT64" s="14">
        <v>3180</v>
      </c>
      <c r="AU64" s="14">
        <v>4264</v>
      </c>
      <c r="AV64" s="18">
        <f t="shared" si="27"/>
        <v>0.31892378218585321</v>
      </c>
      <c r="AW64" s="14">
        <v>13381</v>
      </c>
      <c r="AX64" s="14">
        <f t="shared" si="26"/>
        <v>9960</v>
      </c>
      <c r="AY64" s="14">
        <v>434061</v>
      </c>
      <c r="AZ64" s="14">
        <v>6482</v>
      </c>
      <c r="BA64" s="14">
        <v>1899</v>
      </c>
      <c r="BB64" s="14">
        <v>5872</v>
      </c>
      <c r="BC64" s="14">
        <f t="shared" si="23"/>
        <v>448314</v>
      </c>
      <c r="BD64" s="18">
        <f t="shared" si="24"/>
        <v>0.96820755095758781</v>
      </c>
      <c r="BE64" s="18">
        <f t="shared" si="24"/>
        <v>1.445861605927988E-2</v>
      </c>
      <c r="BF64" s="18">
        <f t="shared" si="24"/>
        <v>4.2358703944110603E-3</v>
      </c>
      <c r="BG64" s="18">
        <f t="shared" si="24"/>
        <v>1.3097962588721299E-2</v>
      </c>
      <c r="BH64" s="14">
        <v>602584</v>
      </c>
      <c r="BI64" s="14">
        <v>47425</v>
      </c>
      <c r="BJ64" s="14">
        <v>10471</v>
      </c>
      <c r="BK64" s="14">
        <v>29399</v>
      </c>
      <c r="BL64" s="14">
        <f t="shared" si="17"/>
        <v>689879</v>
      </c>
      <c r="BM64" s="18">
        <f t="shared" si="25"/>
        <v>0.87346331748031181</v>
      </c>
      <c r="BN64" s="18">
        <f t="shared" si="25"/>
        <v>6.8743939154547393E-2</v>
      </c>
      <c r="BO64" s="18">
        <f t="shared" si="25"/>
        <v>1.5178023972319784E-2</v>
      </c>
      <c r="BP64" s="18">
        <f t="shared" si="25"/>
        <v>4.2614719392821063E-2</v>
      </c>
      <c r="BQ64" s="14">
        <v>1</v>
      </c>
      <c r="BR64" s="14">
        <v>1</v>
      </c>
      <c r="BS64" s="14" t="s">
        <v>220</v>
      </c>
      <c r="BT64" s="14">
        <v>1</v>
      </c>
      <c r="BU64" s="14">
        <v>1</v>
      </c>
      <c r="BV64" s="14">
        <v>1</v>
      </c>
      <c r="BW64" s="14">
        <v>0</v>
      </c>
      <c r="BX64" s="14">
        <v>0</v>
      </c>
      <c r="BY64" s="14">
        <v>1</v>
      </c>
      <c r="BZ64" s="14">
        <v>0</v>
      </c>
      <c r="CA64" s="14">
        <v>1</v>
      </c>
      <c r="CB64" s="14">
        <v>1</v>
      </c>
      <c r="CC64" s="14">
        <v>1</v>
      </c>
      <c r="CD64" s="14">
        <v>648518</v>
      </c>
      <c r="CE64" s="18">
        <f t="shared" si="18"/>
        <v>0.99985815821526036</v>
      </c>
      <c r="CF64" s="14">
        <v>1</v>
      </c>
      <c r="CG64" s="14">
        <v>1</v>
      </c>
      <c r="CH64" s="14">
        <v>37674</v>
      </c>
      <c r="CI64" s="18">
        <v>0.52400000000000002</v>
      </c>
      <c r="CJ64" s="14">
        <v>23716</v>
      </c>
      <c r="CK64" s="18">
        <f t="shared" si="30"/>
        <v>0.62950575994054259</v>
      </c>
      <c r="CL64" s="19">
        <f t="shared" si="21"/>
        <v>0.10550575994054257</v>
      </c>
      <c r="CM64" s="14">
        <v>176045</v>
      </c>
      <c r="CN64" s="14">
        <v>149712</v>
      </c>
      <c r="CO64" s="18">
        <f t="shared" ref="CO64:CO65" si="34">IF(CN64="NULL","NULL",CN64/CM64)</f>
        <v>0.85041892697889743</v>
      </c>
      <c r="CP64" s="17">
        <v>0.88200000000000001</v>
      </c>
      <c r="CQ64" s="19">
        <f t="shared" si="19"/>
        <v>-3.1581073021102579E-2</v>
      </c>
      <c r="CR64" s="14">
        <v>2722566</v>
      </c>
      <c r="CS64" s="14">
        <v>436635</v>
      </c>
      <c r="CT64" s="18">
        <f t="shared" ref="CT64:CT65" si="35">IF(CS64="NULL","NULL",CS64/CR64)</f>
        <v>0.16037627737950155</v>
      </c>
      <c r="CU64" s="18">
        <v>0.249</v>
      </c>
      <c r="CV64" s="19">
        <f t="shared" si="28"/>
        <v>-8.8623722620498446E-2</v>
      </c>
      <c r="CW64" s="14">
        <v>1</v>
      </c>
      <c r="CX64" s="14">
        <v>1</v>
      </c>
      <c r="CY64" s="14">
        <v>1</v>
      </c>
      <c r="CZ64" s="14">
        <v>0</v>
      </c>
      <c r="DA64" s="14">
        <v>0</v>
      </c>
      <c r="DB64" s="14">
        <v>0</v>
      </c>
      <c r="DC64" s="14">
        <v>0</v>
      </c>
      <c r="DD64" s="14">
        <v>0</v>
      </c>
      <c r="DE64" s="14">
        <v>0</v>
      </c>
      <c r="DF64" s="14">
        <v>0</v>
      </c>
      <c r="DG64" s="14">
        <v>258</v>
      </c>
      <c r="DH64" s="14">
        <v>55</v>
      </c>
      <c r="DI64" s="14">
        <v>206</v>
      </c>
      <c r="DJ64" s="14">
        <v>0</v>
      </c>
      <c r="DK64" s="14">
        <v>0</v>
      </c>
      <c r="DL64" s="14">
        <v>0</v>
      </c>
      <c r="DM64" s="14">
        <v>519</v>
      </c>
      <c r="DN64" s="14">
        <v>258</v>
      </c>
      <c r="DO64" s="14">
        <v>55</v>
      </c>
      <c r="DP64" s="14">
        <v>206</v>
      </c>
      <c r="DQ64" s="14">
        <v>0</v>
      </c>
      <c r="DR64" s="14">
        <v>0</v>
      </c>
      <c r="DS64" s="14">
        <v>0</v>
      </c>
      <c r="DT64" s="14">
        <v>3</v>
      </c>
      <c r="DU64" s="14">
        <v>12</v>
      </c>
      <c r="DV64" s="14">
        <v>0</v>
      </c>
      <c r="DW64" s="14">
        <v>52</v>
      </c>
      <c r="DX64" s="14">
        <v>28</v>
      </c>
      <c r="DY64" s="14">
        <v>0</v>
      </c>
      <c r="DZ64" s="14">
        <v>258</v>
      </c>
      <c r="EA64" s="14">
        <v>55</v>
      </c>
      <c r="EB64" s="14">
        <v>206</v>
      </c>
      <c r="HL64" s="20"/>
      <c r="HN64" s="20"/>
      <c r="HP64" s="20"/>
      <c r="IH64" s="20"/>
      <c r="IJ64" s="20"/>
      <c r="IL64" s="20"/>
      <c r="JG64" s="20"/>
      <c r="JI64" s="20"/>
      <c r="JK64" s="20"/>
    </row>
    <row r="65" spans="1:271" x14ac:dyDescent="0.35">
      <c r="A65" s="14" t="s">
        <v>148</v>
      </c>
      <c r="B65" s="14" t="s">
        <v>51</v>
      </c>
      <c r="C65" s="14">
        <v>2</v>
      </c>
      <c r="D65" s="14" t="s">
        <v>51</v>
      </c>
      <c r="E65" s="14">
        <v>15</v>
      </c>
      <c r="F65" s="14">
        <v>14</v>
      </c>
      <c r="G65" s="14">
        <v>13</v>
      </c>
      <c r="H65" s="14">
        <v>12</v>
      </c>
      <c r="I65" s="14">
        <v>11</v>
      </c>
      <c r="J65" s="18">
        <f t="shared" ref="J65" si="36">IF(AND(E65=0,H65=0),0,H65/E65)</f>
        <v>0.8</v>
      </c>
      <c r="K65" s="18">
        <f>IF(AND(E65="NULL",G65="NULL"),"NULL",IF(AND(E65=0,G65=0,H65=0,I65=0),0,(H65+I65)/(E65+G65)))</f>
        <v>0.8214285714285714</v>
      </c>
      <c r="L65" s="14">
        <v>1163</v>
      </c>
      <c r="M65" s="14">
        <v>521</v>
      </c>
      <c r="N65" s="14">
        <v>340</v>
      </c>
      <c r="O65" s="18">
        <f t="shared" si="31"/>
        <v>0.74032674118658637</v>
      </c>
      <c r="P65" s="14">
        <v>24477</v>
      </c>
      <c r="Q65" s="14">
        <v>28136</v>
      </c>
      <c r="R65" s="18">
        <f t="shared" si="32"/>
        <v>1.1494872737672099</v>
      </c>
      <c r="S65" s="14">
        <v>104377</v>
      </c>
      <c r="T65" s="14">
        <v>122641</v>
      </c>
      <c r="U65" s="18">
        <f t="shared" si="33"/>
        <v>1.1749810782068846</v>
      </c>
      <c r="V65" s="14">
        <v>6991</v>
      </c>
      <c r="W65" s="14">
        <v>5871</v>
      </c>
      <c r="X65" s="18">
        <f t="shared" ref="X65" si="37">IF(W65="NULL","NULL",W65/$V65)</f>
        <v>0.83979402088399369</v>
      </c>
      <c r="Y65" s="14">
        <v>4618</v>
      </c>
      <c r="Z65" s="18">
        <f t="shared" ref="Z65" si="38">IF(Y65="NULL","NULL",Y65/$V65)</f>
        <v>0.6605635817479617</v>
      </c>
      <c r="AA65" s="14">
        <v>9244</v>
      </c>
      <c r="AB65" s="14">
        <v>14573</v>
      </c>
      <c r="AC65" s="18">
        <f t="shared" ref="AC65" si="39">IF(AB65="NULL","NULL",AB65/$AA65)</f>
        <v>1.576482042405885</v>
      </c>
      <c r="AD65" s="14">
        <v>4960</v>
      </c>
      <c r="AE65" s="18">
        <f t="shared" ref="AE65" si="40">IF(AD65="NULL","NULL",AD65/$AA65)</f>
        <v>0.53656425789701423</v>
      </c>
      <c r="AF65" s="14">
        <v>82003</v>
      </c>
      <c r="AG65" s="14">
        <v>95707</v>
      </c>
      <c r="AH65" s="18">
        <f t="shared" ref="AH65" si="41">IF(AG65="NULL","NULL",AG65/$AF65)</f>
        <v>1.1671158372254673</v>
      </c>
      <c r="AI65" s="14">
        <v>60500</v>
      </c>
      <c r="AJ65" s="18">
        <f t="shared" ref="AJ65" si="42">IF(AI65="NULL","NULL",AI65/$AF65)</f>
        <v>0.73777788617489604</v>
      </c>
      <c r="AK65" s="14">
        <v>0</v>
      </c>
      <c r="AL65" s="14">
        <v>0</v>
      </c>
      <c r="AM65" s="14">
        <v>0</v>
      </c>
      <c r="AN65" s="14">
        <v>52</v>
      </c>
      <c r="AO65" s="14">
        <v>87</v>
      </c>
      <c r="AP65" s="18">
        <f t="shared" si="20"/>
        <v>0.16238317757009346</v>
      </c>
      <c r="AQ65" s="14">
        <v>121</v>
      </c>
      <c r="AR65" s="14">
        <v>47</v>
      </c>
      <c r="AS65" s="18">
        <f t="shared" si="22"/>
        <v>0.19626168224299065</v>
      </c>
      <c r="AT65" s="14">
        <v>345</v>
      </c>
      <c r="AU65" s="14">
        <v>204</v>
      </c>
      <c r="AV65" s="18">
        <f t="shared" si="27"/>
        <v>0.64135514018691586</v>
      </c>
      <c r="AW65" s="14">
        <v>518</v>
      </c>
      <c r="AX65" s="14">
        <f t="shared" si="26"/>
        <v>338</v>
      </c>
      <c r="AY65" s="14">
        <v>15727</v>
      </c>
      <c r="AZ65" s="14">
        <v>1038</v>
      </c>
      <c r="BA65" s="14">
        <v>243</v>
      </c>
      <c r="BB65" s="14">
        <v>1557</v>
      </c>
      <c r="BC65" s="14">
        <f t="shared" si="23"/>
        <v>18565</v>
      </c>
      <c r="BD65" s="18">
        <f t="shared" si="24"/>
        <v>0.84713169943441957</v>
      </c>
      <c r="BE65" s="18">
        <f t="shared" si="24"/>
        <v>5.5911661729060057E-2</v>
      </c>
      <c r="BF65" s="18">
        <f t="shared" si="24"/>
        <v>1.3089146242930245E-2</v>
      </c>
      <c r="BG65" s="18">
        <f t="shared" si="24"/>
        <v>8.3867492593590096E-2</v>
      </c>
      <c r="BH65" s="14">
        <v>17320</v>
      </c>
      <c r="BI65" s="14">
        <v>2007</v>
      </c>
      <c r="BJ65" s="14">
        <v>442</v>
      </c>
      <c r="BK65" s="14">
        <v>2229</v>
      </c>
      <c r="BL65" s="14">
        <f t="shared" ref="BL65" si="43">SUM(BH65:BK65)</f>
        <v>21998</v>
      </c>
      <c r="BM65" s="18">
        <f t="shared" si="25"/>
        <v>0.78734430402763889</v>
      </c>
      <c r="BN65" s="18">
        <f t="shared" si="25"/>
        <v>9.1235566869715429E-2</v>
      </c>
      <c r="BO65" s="18">
        <f t="shared" si="25"/>
        <v>2.009273570324575E-2</v>
      </c>
      <c r="BP65" s="18">
        <f t="shared" si="25"/>
        <v>0.10132739339939995</v>
      </c>
      <c r="BQ65" s="14">
        <v>0</v>
      </c>
      <c r="BR65" s="14">
        <v>0</v>
      </c>
      <c r="BS65" s="14" t="s">
        <v>51</v>
      </c>
      <c r="BT65" s="14">
        <v>0</v>
      </c>
      <c r="BU65" s="14">
        <v>0</v>
      </c>
      <c r="BV65" s="14">
        <v>0</v>
      </c>
      <c r="BW65" s="14">
        <v>1</v>
      </c>
      <c r="BX65" s="14">
        <v>0</v>
      </c>
      <c r="BY65" s="14">
        <v>0</v>
      </c>
      <c r="BZ65" s="14">
        <v>0</v>
      </c>
      <c r="CA65" s="14">
        <v>0</v>
      </c>
      <c r="CB65" s="14">
        <v>1</v>
      </c>
      <c r="CC65" s="14">
        <v>1</v>
      </c>
      <c r="CD65" s="14">
        <v>28136</v>
      </c>
      <c r="CE65" s="18">
        <f t="shared" ref="CE65" si="44">IF(OR(CC65="NULL",CC65=0),"NULL",CD65/Q65)</f>
        <v>1</v>
      </c>
      <c r="CF65" s="14">
        <v>0</v>
      </c>
      <c r="CG65" s="14">
        <v>0</v>
      </c>
      <c r="CH65" s="14">
        <v>2463</v>
      </c>
      <c r="CI65" s="18">
        <v>0.35600000000000004</v>
      </c>
      <c r="CJ65" s="14">
        <v>263</v>
      </c>
      <c r="CK65" s="18">
        <f t="shared" si="30"/>
        <v>0.10678034916768168</v>
      </c>
      <c r="CL65" s="19">
        <f t="shared" si="21"/>
        <v>-0.24921965083231834</v>
      </c>
      <c r="CM65" s="14">
        <v>6608</v>
      </c>
      <c r="CN65" s="14">
        <v>9858</v>
      </c>
      <c r="CO65" s="18">
        <f t="shared" si="34"/>
        <v>1.4918280871670702</v>
      </c>
      <c r="CP65" s="17">
        <v>0.94400000000000006</v>
      </c>
      <c r="CQ65" s="19">
        <f t="shared" ref="CQ65" si="45">IF(OR(CP65="NULL",CO65="NULL"),"NULL",CO65-CP65)</f>
        <v>0.5478280871670701</v>
      </c>
      <c r="CR65" s="14">
        <v>83067</v>
      </c>
      <c r="CS65" s="14">
        <v>1933</v>
      </c>
      <c r="CT65" s="18">
        <f t="shared" si="35"/>
        <v>2.3270372109261198E-2</v>
      </c>
      <c r="CU65" s="18">
        <v>0.17199999999999999</v>
      </c>
      <c r="CV65" s="19">
        <f t="shared" si="28"/>
        <v>-0.14872962789073879</v>
      </c>
      <c r="CW65" s="14">
        <v>0</v>
      </c>
      <c r="CX65" s="14">
        <v>0</v>
      </c>
      <c r="CY65" s="14">
        <v>0</v>
      </c>
      <c r="CZ65" s="14">
        <v>0</v>
      </c>
      <c r="DA65" s="14">
        <v>0</v>
      </c>
      <c r="DB65" s="14">
        <v>0</v>
      </c>
      <c r="DC65" s="14">
        <v>0</v>
      </c>
      <c r="DD65" s="14">
        <v>0</v>
      </c>
      <c r="DE65" s="14">
        <v>0</v>
      </c>
      <c r="DF65" s="14">
        <v>0</v>
      </c>
      <c r="DG65" s="14">
        <v>9</v>
      </c>
      <c r="DH65" s="14">
        <v>0</v>
      </c>
      <c r="DI65" s="14">
        <v>0</v>
      </c>
      <c r="DJ65" s="14">
        <v>0</v>
      </c>
      <c r="DK65" s="14">
        <v>0</v>
      </c>
      <c r="DL65" s="14">
        <v>0</v>
      </c>
      <c r="DM65" s="14">
        <v>9</v>
      </c>
      <c r="DN65" s="14">
        <v>9</v>
      </c>
      <c r="DO65" s="14">
        <v>0</v>
      </c>
      <c r="DP65" s="14">
        <v>0</v>
      </c>
      <c r="DQ65" s="14">
        <v>0</v>
      </c>
      <c r="DR65" s="14">
        <v>0</v>
      </c>
      <c r="DS65" s="14">
        <v>0</v>
      </c>
      <c r="DT65" s="14">
        <v>3</v>
      </c>
      <c r="DU65" s="14">
        <v>0</v>
      </c>
      <c r="DV65" s="14">
        <v>0</v>
      </c>
      <c r="DW65" s="14">
        <v>1</v>
      </c>
      <c r="DX65" s="14">
        <v>0</v>
      </c>
      <c r="DY65" s="14">
        <v>0</v>
      </c>
      <c r="DZ65" s="14">
        <v>9</v>
      </c>
      <c r="EA65" s="14">
        <v>0</v>
      </c>
      <c r="EB65" s="14">
        <v>0</v>
      </c>
      <c r="HL65" s="20"/>
      <c r="HN65" s="20"/>
      <c r="HP65" s="20"/>
      <c r="IH65" s="20"/>
      <c r="IJ65" s="20"/>
      <c r="IL65" s="20"/>
    </row>
    <row r="67" spans="1:271" x14ac:dyDescent="0.35">
      <c r="HL67" s="20"/>
      <c r="HN67" s="20"/>
      <c r="HP67" s="20"/>
      <c r="IH67" s="20"/>
      <c r="IJ67" s="20"/>
      <c r="IL67" s="20"/>
      <c r="JG67" s="20"/>
      <c r="JI67" s="20"/>
      <c r="JK67" s="20"/>
    </row>
  </sheetData>
  <sortState xmlns:xlrd2="http://schemas.microsoft.com/office/spreadsheetml/2017/richdata2" ref="A1:JK49">
    <sortCondition descending="1" ref="IG1:IG49"/>
    <sortCondition ref="A1:A49"/>
  </sortState>
  <pageMargins left="0.7" right="0.7" top="0.75" bottom="0.75" header="0.3" footer="0.3"/>
  <pageSetup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45903-7B99-45DC-B618-3464653A937B}">
  <dimension ref="A1:D164"/>
  <sheetViews>
    <sheetView topLeftCell="A30" zoomScale="70" zoomScaleNormal="70" workbookViewId="0">
      <selection activeCell="A36" sqref="A36"/>
    </sheetView>
  </sheetViews>
  <sheetFormatPr defaultColWidth="27.90625" defaultRowHeight="14.5" x14ac:dyDescent="0.35"/>
  <cols>
    <col min="1" max="1" width="54.81640625" style="1" customWidth="1"/>
    <col min="2" max="2" width="27.90625" style="2"/>
    <col min="3" max="3" width="27.90625" style="1"/>
  </cols>
  <sheetData>
    <row r="1" spans="1:4" x14ac:dyDescent="0.35">
      <c r="A1" s="13" t="s">
        <v>310</v>
      </c>
      <c r="B1" s="12" t="s">
        <v>309</v>
      </c>
      <c r="C1" s="11" t="s">
        <v>308</v>
      </c>
      <c r="D1" s="10" t="s">
        <v>307</v>
      </c>
    </row>
    <row r="2" spans="1:4" x14ac:dyDescent="0.35">
      <c r="A2" s="1" t="s">
        <v>306</v>
      </c>
      <c r="B2" s="3" t="s">
        <v>0</v>
      </c>
      <c r="D2" s="1"/>
    </row>
    <row r="3" spans="1:4" x14ac:dyDescent="0.35">
      <c r="A3" s="1" t="s">
        <v>305</v>
      </c>
      <c r="B3" s="3" t="s">
        <v>304</v>
      </c>
      <c r="D3" s="1"/>
    </row>
    <row r="4" spans="1:4" x14ac:dyDescent="0.35">
      <c r="A4" s="1" t="s">
        <v>303</v>
      </c>
      <c r="B4" s="3" t="s">
        <v>302</v>
      </c>
      <c r="D4" s="9"/>
    </row>
    <row r="5" spans="1:4" x14ac:dyDescent="0.35">
      <c r="A5" s="1" t="s">
        <v>301</v>
      </c>
      <c r="B5" s="3" t="s">
        <v>300</v>
      </c>
      <c r="D5" s="9"/>
    </row>
    <row r="6" spans="1:4" x14ac:dyDescent="0.35">
      <c r="A6" s="1" t="s">
        <v>299</v>
      </c>
      <c r="B6" s="3" t="s">
        <v>298</v>
      </c>
      <c r="D6" s="9"/>
    </row>
    <row r="7" spans="1:4" x14ac:dyDescent="0.35">
      <c r="A7" s="1" t="s">
        <v>297</v>
      </c>
      <c r="B7" s="3" t="s">
        <v>296</v>
      </c>
      <c r="D7" s="9"/>
    </row>
    <row r="8" spans="1:4" x14ac:dyDescent="0.35">
      <c r="A8" s="1" t="s">
        <v>295</v>
      </c>
      <c r="B8" s="3" t="s">
        <v>294</v>
      </c>
      <c r="D8" s="1"/>
    </row>
    <row r="9" spans="1:4" x14ac:dyDescent="0.35">
      <c r="A9" s="1" t="s">
        <v>293</v>
      </c>
      <c r="B9" s="3" t="s">
        <v>292</v>
      </c>
      <c r="C9" s="8"/>
      <c r="D9" s="1"/>
    </row>
    <row r="10" spans="1:4" x14ac:dyDescent="0.35">
      <c r="A10" s="1" t="s">
        <v>291</v>
      </c>
      <c r="B10" s="3" t="s">
        <v>290</v>
      </c>
      <c r="D10" s="1"/>
    </row>
    <row r="11" spans="1:4" ht="29" x14ac:dyDescent="0.35">
      <c r="A11" s="1" t="s">
        <v>289</v>
      </c>
      <c r="B11" s="3" t="s">
        <v>288</v>
      </c>
      <c r="C11" s="1" t="s">
        <v>267</v>
      </c>
      <c r="D11" s="1"/>
    </row>
    <row r="12" spans="1:4" ht="29" x14ac:dyDescent="0.35">
      <c r="A12" s="1" t="s">
        <v>287</v>
      </c>
      <c r="B12" s="3" t="s">
        <v>286</v>
      </c>
      <c r="C12" s="1" t="s">
        <v>267</v>
      </c>
      <c r="D12" s="1" t="s">
        <v>285</v>
      </c>
    </row>
    <row r="13" spans="1:4" x14ac:dyDescent="0.35">
      <c r="A13" s="1" t="s">
        <v>284</v>
      </c>
      <c r="B13" s="3" t="s">
        <v>283</v>
      </c>
      <c r="D13" s="1"/>
    </row>
    <row r="14" spans="1:4" x14ac:dyDescent="0.35">
      <c r="A14" s="1" t="s">
        <v>282</v>
      </c>
      <c r="B14" s="3" t="s">
        <v>281</v>
      </c>
      <c r="D14" s="1"/>
    </row>
    <row r="15" spans="1:4" x14ac:dyDescent="0.35">
      <c r="A15" s="1" t="s">
        <v>280</v>
      </c>
      <c r="B15" s="3" t="s">
        <v>279</v>
      </c>
      <c r="D15" s="1"/>
    </row>
    <row r="16" spans="1:4" x14ac:dyDescent="0.35">
      <c r="A16" s="1" t="s">
        <v>278</v>
      </c>
      <c r="B16" s="3" t="s">
        <v>277</v>
      </c>
      <c r="D16" s="1"/>
    </row>
    <row r="17" spans="1:4" x14ac:dyDescent="0.35">
      <c r="A17" s="1" t="s">
        <v>276</v>
      </c>
      <c r="B17" s="3" t="s">
        <v>275</v>
      </c>
      <c r="D17" s="1"/>
    </row>
    <row r="18" spans="1:4" x14ac:dyDescent="0.35">
      <c r="A18" s="1" t="s">
        <v>274</v>
      </c>
      <c r="B18" s="3" t="s">
        <v>273</v>
      </c>
      <c r="D18" s="1"/>
    </row>
    <row r="19" spans="1:4" x14ac:dyDescent="0.35">
      <c r="A19" s="1" t="s">
        <v>272</v>
      </c>
      <c r="B19" s="3" t="s">
        <v>271</v>
      </c>
      <c r="D19" s="1"/>
    </row>
    <row r="20" spans="1:4" ht="29" x14ac:dyDescent="0.35">
      <c r="A20" s="1" t="s">
        <v>270</v>
      </c>
      <c r="B20" s="3" t="s">
        <v>269</v>
      </c>
      <c r="C20" s="1" t="s">
        <v>267</v>
      </c>
      <c r="D20" s="1"/>
    </row>
    <row r="21" spans="1:4" ht="29" x14ac:dyDescent="0.35">
      <c r="A21" s="1" t="s">
        <v>268</v>
      </c>
      <c r="B21" s="3" t="s">
        <v>1</v>
      </c>
      <c r="C21" s="1" t="s">
        <v>267</v>
      </c>
      <c r="D21" s="1" t="s">
        <v>266</v>
      </c>
    </row>
    <row r="22" spans="1:4" ht="109.5" customHeight="1" x14ac:dyDescent="0.35">
      <c r="A22" s="1" t="s">
        <v>265</v>
      </c>
      <c r="B22" s="3" t="s">
        <v>2</v>
      </c>
      <c r="C22" s="1" t="s">
        <v>264</v>
      </c>
      <c r="D22" s="1" t="s">
        <v>263</v>
      </c>
    </row>
    <row r="23" spans="1:4" x14ac:dyDescent="0.35">
      <c r="A23" s="1" t="s">
        <v>262</v>
      </c>
      <c r="B23" s="3" t="s">
        <v>3</v>
      </c>
      <c r="D23" s="1" t="s">
        <v>261</v>
      </c>
    </row>
    <row r="24" spans="1:4" ht="29" x14ac:dyDescent="0.35">
      <c r="A24" s="1" t="s">
        <v>311</v>
      </c>
      <c r="B24" s="3" t="s">
        <v>40</v>
      </c>
      <c r="D24" s="1"/>
    </row>
    <row r="25" spans="1:4" ht="29" x14ac:dyDescent="0.35">
      <c r="A25" s="1" t="s">
        <v>312</v>
      </c>
      <c r="B25" s="3" t="s">
        <v>41</v>
      </c>
      <c r="D25" s="1"/>
    </row>
    <row r="26" spans="1:4" ht="29" x14ac:dyDescent="0.35">
      <c r="A26" s="1" t="s">
        <v>313</v>
      </c>
      <c r="B26" s="3" t="s">
        <v>42</v>
      </c>
      <c r="D26" s="1"/>
    </row>
    <row r="27" spans="1:4" ht="29" x14ac:dyDescent="0.35">
      <c r="A27" s="1" t="s">
        <v>314</v>
      </c>
      <c r="B27" s="3" t="s">
        <v>43</v>
      </c>
      <c r="D27" s="1"/>
    </row>
    <row r="28" spans="1:4" ht="43.5" x14ac:dyDescent="0.35">
      <c r="A28" s="1" t="s">
        <v>315</v>
      </c>
      <c r="B28" s="3" t="s">
        <v>44</v>
      </c>
      <c r="D28" s="1"/>
    </row>
    <row r="29" spans="1:4" ht="43.5" x14ac:dyDescent="0.35">
      <c r="A29" s="1" t="s">
        <v>316</v>
      </c>
      <c r="B29" s="3" t="s">
        <v>45</v>
      </c>
      <c r="D29" s="1" t="s">
        <v>253</v>
      </c>
    </row>
    <row r="30" spans="1:4" ht="43.5" x14ac:dyDescent="0.35">
      <c r="A30" s="1" t="s">
        <v>317</v>
      </c>
      <c r="B30" s="3" t="s">
        <v>46</v>
      </c>
      <c r="D30" s="1" t="s">
        <v>253</v>
      </c>
    </row>
    <row r="31" spans="1:4" ht="29" x14ac:dyDescent="0.35">
      <c r="A31" s="1" t="s">
        <v>318</v>
      </c>
      <c r="B31" s="3" t="s">
        <v>162</v>
      </c>
      <c r="D31" s="1" t="s">
        <v>255</v>
      </c>
    </row>
    <row r="32" spans="1:4" ht="58" x14ac:dyDescent="0.35">
      <c r="A32" s="1" t="s">
        <v>319</v>
      </c>
      <c r="B32" s="3" t="s">
        <v>17</v>
      </c>
      <c r="D32" s="1"/>
    </row>
    <row r="33" spans="1:4" ht="58" x14ac:dyDescent="0.35">
      <c r="A33" s="1" t="s">
        <v>320</v>
      </c>
      <c r="B33" s="3" t="s">
        <v>18</v>
      </c>
      <c r="D33" s="1"/>
    </row>
    <row r="34" spans="1:4" ht="43.5" x14ac:dyDescent="0.35">
      <c r="A34" s="1" t="s">
        <v>321</v>
      </c>
      <c r="B34" s="3" t="s">
        <v>19</v>
      </c>
      <c r="D34" s="1" t="s">
        <v>253</v>
      </c>
    </row>
    <row r="35" spans="1:4" ht="29" x14ac:dyDescent="0.35">
      <c r="A35" s="1" t="s">
        <v>322</v>
      </c>
      <c r="B35" s="3" t="s">
        <v>163</v>
      </c>
      <c r="D35" s="1" t="s">
        <v>255</v>
      </c>
    </row>
    <row r="36" spans="1:4" ht="43.5" x14ac:dyDescent="0.35">
      <c r="A36" s="1" t="s">
        <v>323</v>
      </c>
      <c r="B36" s="3" t="s">
        <v>20</v>
      </c>
      <c r="D36" s="1"/>
    </row>
    <row r="37" spans="1:4" ht="43.5" x14ac:dyDescent="0.35">
      <c r="A37" s="1" t="s">
        <v>324</v>
      </c>
      <c r="B37" s="3" t="s">
        <v>21</v>
      </c>
      <c r="D37" s="1" t="s">
        <v>253</v>
      </c>
    </row>
    <row r="38" spans="1:4" ht="29" x14ac:dyDescent="0.35">
      <c r="A38" s="1" t="s">
        <v>325</v>
      </c>
      <c r="B38" s="3" t="s">
        <v>164</v>
      </c>
      <c r="D38" s="1" t="s">
        <v>255</v>
      </c>
    </row>
    <row r="39" spans="1:4" ht="43.5" x14ac:dyDescent="0.35">
      <c r="A39" s="1" t="s">
        <v>326</v>
      </c>
      <c r="B39" s="3" t="s">
        <v>22</v>
      </c>
      <c r="D39" s="1"/>
    </row>
    <row r="40" spans="1:4" ht="29" x14ac:dyDescent="0.35">
      <c r="A40" s="1" t="s">
        <v>327</v>
      </c>
      <c r="B40" s="3" t="s">
        <v>23</v>
      </c>
      <c r="D40" s="1" t="s">
        <v>253</v>
      </c>
    </row>
    <row r="41" spans="1:4" ht="29" x14ac:dyDescent="0.35">
      <c r="A41" s="1" t="s">
        <v>328</v>
      </c>
      <c r="B41" s="3" t="s">
        <v>165</v>
      </c>
      <c r="D41" s="1" t="s">
        <v>255</v>
      </c>
    </row>
    <row r="42" spans="1:4" ht="43.5" x14ac:dyDescent="0.35">
      <c r="A42" s="1" t="s">
        <v>329</v>
      </c>
      <c r="B42" s="3" t="s">
        <v>24</v>
      </c>
      <c r="D42" s="1"/>
    </row>
    <row r="43" spans="1:4" ht="43.5" x14ac:dyDescent="0.35">
      <c r="A43" s="1" t="s">
        <v>330</v>
      </c>
      <c r="B43" s="3" t="s">
        <v>25</v>
      </c>
      <c r="D43" s="1" t="s">
        <v>253</v>
      </c>
    </row>
    <row r="44" spans="1:4" ht="79.900000000000006" customHeight="1" x14ac:dyDescent="0.35">
      <c r="A44" s="1" t="s">
        <v>331</v>
      </c>
      <c r="B44" s="3" t="s">
        <v>26</v>
      </c>
      <c r="D44" s="1"/>
    </row>
    <row r="45" spans="1:4" ht="58" x14ac:dyDescent="0.35">
      <c r="A45" s="1" t="s">
        <v>332</v>
      </c>
      <c r="B45" s="3" t="s">
        <v>27</v>
      </c>
      <c r="D45" s="1" t="s">
        <v>253</v>
      </c>
    </row>
    <row r="46" spans="1:4" ht="29" x14ac:dyDescent="0.35">
      <c r="A46" s="1" t="s">
        <v>333</v>
      </c>
      <c r="B46" s="3" t="s">
        <v>166</v>
      </c>
      <c r="D46" s="1" t="s">
        <v>255</v>
      </c>
    </row>
    <row r="47" spans="1:4" ht="43.5" x14ac:dyDescent="0.35">
      <c r="A47" s="1" t="s">
        <v>334</v>
      </c>
      <c r="B47" s="3" t="s">
        <v>28</v>
      </c>
      <c r="D47" s="1"/>
    </row>
    <row r="48" spans="1:4" ht="43.5" x14ac:dyDescent="0.35">
      <c r="A48" s="1" t="s">
        <v>335</v>
      </c>
      <c r="B48" s="3" t="s">
        <v>29</v>
      </c>
      <c r="D48" s="1" t="s">
        <v>253</v>
      </c>
    </row>
    <row r="49" spans="1:4" ht="87" x14ac:dyDescent="0.35">
      <c r="A49" s="1" t="s">
        <v>336</v>
      </c>
      <c r="B49" s="3" t="s">
        <v>30</v>
      </c>
      <c r="D49" s="1"/>
    </row>
    <row r="50" spans="1:4" ht="58" x14ac:dyDescent="0.35">
      <c r="A50" s="1" t="s">
        <v>337</v>
      </c>
      <c r="B50" s="3" t="s">
        <v>31</v>
      </c>
      <c r="D50" s="1" t="s">
        <v>253</v>
      </c>
    </row>
    <row r="51" spans="1:4" ht="29" x14ac:dyDescent="0.35">
      <c r="A51" s="1" t="s">
        <v>338</v>
      </c>
      <c r="B51" s="3" t="s">
        <v>167</v>
      </c>
      <c r="D51" s="1" t="s">
        <v>255</v>
      </c>
    </row>
    <row r="52" spans="1:4" ht="43.5" x14ac:dyDescent="0.35">
      <c r="A52" s="1" t="s">
        <v>339</v>
      </c>
      <c r="B52" s="3" t="s">
        <v>32</v>
      </c>
      <c r="D52" s="1"/>
    </row>
    <row r="53" spans="1:4" ht="43.5" x14ac:dyDescent="0.35">
      <c r="A53" s="1" t="s">
        <v>340</v>
      </c>
      <c r="B53" s="3" t="s">
        <v>33</v>
      </c>
      <c r="D53" s="1" t="s">
        <v>253</v>
      </c>
    </row>
    <row r="54" spans="1:4" ht="58" x14ac:dyDescent="0.35">
      <c r="A54" s="1" t="s">
        <v>341</v>
      </c>
      <c r="B54" s="3" t="s">
        <v>34</v>
      </c>
      <c r="D54" s="1"/>
    </row>
    <row r="55" spans="1:4" ht="58" x14ac:dyDescent="0.35">
      <c r="A55" s="1" t="s">
        <v>342</v>
      </c>
      <c r="B55" s="3" t="s">
        <v>35</v>
      </c>
      <c r="D55" s="1" t="s">
        <v>253</v>
      </c>
    </row>
    <row r="56" spans="1:4" ht="58" x14ac:dyDescent="0.35">
      <c r="A56" s="1" t="s">
        <v>343</v>
      </c>
      <c r="B56" s="3" t="s">
        <v>168</v>
      </c>
      <c r="C56" s="1" t="s">
        <v>254</v>
      </c>
      <c r="D56" s="1"/>
    </row>
    <row r="57" spans="1:4" ht="43.5" x14ac:dyDescent="0.35">
      <c r="A57" s="1" t="s">
        <v>344</v>
      </c>
      <c r="B57" s="3" t="s">
        <v>169</v>
      </c>
      <c r="C57" s="1" t="s">
        <v>254</v>
      </c>
      <c r="D57" s="1"/>
    </row>
    <row r="58" spans="1:4" ht="29" x14ac:dyDescent="0.35">
      <c r="A58" s="1" t="s">
        <v>345</v>
      </c>
      <c r="B58" s="3" t="s">
        <v>170</v>
      </c>
      <c r="C58" s="1" t="s">
        <v>254</v>
      </c>
      <c r="D58" s="1"/>
    </row>
    <row r="59" spans="1:4" ht="43.5" x14ac:dyDescent="0.35">
      <c r="A59" s="1" t="s">
        <v>346</v>
      </c>
      <c r="B59" s="3"/>
      <c r="D59" s="1"/>
    </row>
    <row r="60" spans="1:4" ht="29" x14ac:dyDescent="0.35">
      <c r="A60" s="1" t="s">
        <v>347</v>
      </c>
      <c r="B60" s="3" t="s">
        <v>4</v>
      </c>
      <c r="D60" s="1"/>
    </row>
    <row r="61" spans="1:4" ht="29" x14ac:dyDescent="0.35">
      <c r="A61" s="1" t="s">
        <v>348</v>
      </c>
      <c r="B61" s="3" t="s">
        <v>5</v>
      </c>
      <c r="D61" s="1"/>
    </row>
    <row r="62" spans="1:4" ht="29" x14ac:dyDescent="0.35">
      <c r="A62" s="1" t="s">
        <v>349</v>
      </c>
      <c r="B62" s="3" t="s">
        <v>6</v>
      </c>
      <c r="D62" s="1" t="s">
        <v>253</v>
      </c>
    </row>
    <row r="63" spans="1:4" ht="29" x14ac:dyDescent="0.35">
      <c r="A63" s="1" t="s">
        <v>350</v>
      </c>
      <c r="B63" s="3" t="s">
        <v>83</v>
      </c>
      <c r="D63" s="1"/>
    </row>
    <row r="64" spans="1:4" ht="29" x14ac:dyDescent="0.35">
      <c r="A64" s="1" t="s">
        <v>351</v>
      </c>
      <c r="B64" s="3" t="s">
        <v>84</v>
      </c>
      <c r="D64" s="1"/>
    </row>
    <row r="65" spans="1:4" ht="29" x14ac:dyDescent="0.35">
      <c r="A65" s="1" t="s">
        <v>352</v>
      </c>
      <c r="B65" s="3" t="s">
        <v>85</v>
      </c>
      <c r="D65" s="1" t="s">
        <v>253</v>
      </c>
    </row>
    <row r="66" spans="1:4" ht="29" x14ac:dyDescent="0.35">
      <c r="A66" s="1" t="s">
        <v>353</v>
      </c>
      <c r="B66" s="3" t="s">
        <v>7</v>
      </c>
      <c r="D66" s="1"/>
    </row>
    <row r="67" spans="1:4" ht="29" x14ac:dyDescent="0.35">
      <c r="A67" s="1" t="s">
        <v>354</v>
      </c>
      <c r="B67" s="3" t="s">
        <v>8</v>
      </c>
      <c r="D67" s="1"/>
    </row>
    <row r="68" spans="1:4" ht="29" x14ac:dyDescent="0.35">
      <c r="A68" s="1" t="s">
        <v>355</v>
      </c>
      <c r="B68" s="3" t="s">
        <v>9</v>
      </c>
      <c r="D68" s="1" t="s">
        <v>253</v>
      </c>
    </row>
    <row r="69" spans="1:4" ht="29" x14ac:dyDescent="0.35">
      <c r="A69" s="1" t="s">
        <v>356</v>
      </c>
      <c r="B69" s="3" t="s">
        <v>10</v>
      </c>
      <c r="D69" s="1" t="s">
        <v>253</v>
      </c>
    </row>
    <row r="70" spans="1:4" ht="29" x14ac:dyDescent="0.35">
      <c r="A70" s="1" t="s">
        <v>357</v>
      </c>
      <c r="B70" s="3" t="s">
        <v>11</v>
      </c>
      <c r="D70" s="1" t="s">
        <v>253</v>
      </c>
    </row>
    <row r="71" spans="1:4" ht="43.5" x14ac:dyDescent="0.35">
      <c r="A71" s="1" t="s">
        <v>358</v>
      </c>
      <c r="B71" s="3"/>
      <c r="D71" s="1"/>
    </row>
    <row r="72" spans="1:4" ht="43.5" x14ac:dyDescent="0.35">
      <c r="A72" s="1" t="s">
        <v>359</v>
      </c>
      <c r="B72" s="3" t="s">
        <v>86</v>
      </c>
      <c r="D72" s="1"/>
    </row>
    <row r="73" spans="1:4" ht="43.5" x14ac:dyDescent="0.35">
      <c r="A73" s="1" t="s">
        <v>360</v>
      </c>
      <c r="B73" s="3" t="s">
        <v>87</v>
      </c>
      <c r="D73" s="1"/>
    </row>
    <row r="74" spans="1:4" ht="43.5" x14ac:dyDescent="0.35">
      <c r="A74" s="1" t="s">
        <v>361</v>
      </c>
      <c r="B74" s="3" t="s">
        <v>12</v>
      </c>
      <c r="D74" s="1"/>
    </row>
    <row r="75" spans="1:4" ht="43.5" x14ac:dyDescent="0.35">
      <c r="A75" s="1" t="s">
        <v>362</v>
      </c>
      <c r="B75" s="3" t="s">
        <v>13</v>
      </c>
      <c r="D75" s="1"/>
    </row>
    <row r="76" spans="1:4" ht="29" x14ac:dyDescent="0.35">
      <c r="A76" s="1" t="s">
        <v>363</v>
      </c>
      <c r="B76" s="3" t="s">
        <v>14</v>
      </c>
      <c r="D76" s="1" t="s">
        <v>253</v>
      </c>
    </row>
    <row r="77" spans="1:4" ht="43.5" x14ac:dyDescent="0.35">
      <c r="A77" s="1" t="s">
        <v>364</v>
      </c>
      <c r="B77" s="3" t="s">
        <v>88</v>
      </c>
      <c r="D77" s="1" t="s">
        <v>253</v>
      </c>
    </row>
    <row r="78" spans="1:4" ht="43.5" x14ac:dyDescent="0.35">
      <c r="A78" s="1" t="s">
        <v>365</v>
      </c>
      <c r="B78" s="3" t="s">
        <v>89</v>
      </c>
      <c r="D78" s="1" t="s">
        <v>253</v>
      </c>
    </row>
    <row r="79" spans="1:4" ht="43.5" x14ac:dyDescent="0.35">
      <c r="A79" s="1" t="s">
        <v>366</v>
      </c>
      <c r="B79" s="3" t="s">
        <v>15</v>
      </c>
      <c r="D79" s="1" t="s">
        <v>253</v>
      </c>
    </row>
    <row r="80" spans="1:4" ht="43.5" x14ac:dyDescent="0.35">
      <c r="A80" s="1" t="s">
        <v>367</v>
      </c>
      <c r="B80" s="3" t="s">
        <v>16</v>
      </c>
      <c r="D80" s="1" t="s">
        <v>253</v>
      </c>
    </row>
    <row r="81" spans="1:4" ht="43.5" x14ac:dyDescent="0.35">
      <c r="A81" s="1" t="s">
        <v>368</v>
      </c>
      <c r="B81" s="3" t="s">
        <v>171</v>
      </c>
      <c r="D81" s="1"/>
    </row>
    <row r="82" spans="1:4" ht="43.5" x14ac:dyDescent="0.35">
      <c r="A82" s="1" t="s">
        <v>369</v>
      </c>
      <c r="B82" s="3" t="s">
        <v>172</v>
      </c>
      <c r="D82" s="1"/>
    </row>
    <row r="83" spans="1:4" ht="43.5" x14ac:dyDescent="0.35">
      <c r="A83" s="1" t="s">
        <v>370</v>
      </c>
      <c r="B83" s="3" t="s">
        <v>173</v>
      </c>
      <c r="D83" s="1"/>
    </row>
    <row r="84" spans="1:4" ht="43.5" x14ac:dyDescent="0.35">
      <c r="A84" s="1" t="s">
        <v>371</v>
      </c>
      <c r="B84" s="3" t="s">
        <v>174</v>
      </c>
      <c r="D84" s="1"/>
    </row>
    <row r="85" spans="1:4" ht="29" x14ac:dyDescent="0.35">
      <c r="A85" s="1" t="s">
        <v>372</v>
      </c>
      <c r="B85" s="3" t="s">
        <v>175</v>
      </c>
      <c r="D85" s="1" t="s">
        <v>253</v>
      </c>
    </row>
    <row r="86" spans="1:4" ht="43.5" x14ac:dyDescent="0.35">
      <c r="A86" s="1" t="s">
        <v>373</v>
      </c>
      <c r="B86" s="3" t="s">
        <v>176</v>
      </c>
      <c r="D86" s="1" t="s">
        <v>253</v>
      </c>
    </row>
    <row r="87" spans="1:4" ht="43.5" x14ac:dyDescent="0.35">
      <c r="A87" s="1" t="s">
        <v>374</v>
      </c>
      <c r="B87" s="3" t="s">
        <v>177</v>
      </c>
      <c r="D87" s="1" t="s">
        <v>253</v>
      </c>
    </row>
    <row r="88" spans="1:4" ht="43.5" x14ac:dyDescent="0.35">
      <c r="A88" s="1" t="s">
        <v>375</v>
      </c>
      <c r="B88" s="3" t="s">
        <v>178</v>
      </c>
      <c r="D88" s="1" t="s">
        <v>253</v>
      </c>
    </row>
    <row r="89" spans="1:4" ht="43.5" x14ac:dyDescent="0.35">
      <c r="A89" s="1" t="s">
        <v>376</v>
      </c>
      <c r="B89" s="3" t="s">
        <v>179</v>
      </c>
      <c r="D89" s="1" t="s">
        <v>253</v>
      </c>
    </row>
    <row r="90" spans="1:4" ht="87" x14ac:dyDescent="0.35">
      <c r="A90" s="1" t="s">
        <v>377</v>
      </c>
      <c r="B90" s="3" t="s">
        <v>180</v>
      </c>
      <c r="C90" s="1" t="s">
        <v>254</v>
      </c>
      <c r="D90" s="1"/>
    </row>
    <row r="91" spans="1:4" ht="58" x14ac:dyDescent="0.35">
      <c r="A91" s="1" t="s">
        <v>378</v>
      </c>
      <c r="B91" s="3" t="s">
        <v>181</v>
      </c>
      <c r="C91" s="1" t="s">
        <v>254</v>
      </c>
      <c r="D91" s="1"/>
    </row>
    <row r="92" spans="1:4" ht="29" x14ac:dyDescent="0.35">
      <c r="A92" s="1" t="s">
        <v>379</v>
      </c>
      <c r="B92" s="3" t="s">
        <v>182</v>
      </c>
      <c r="D92" s="1" t="s">
        <v>260</v>
      </c>
    </row>
    <row r="93" spans="1:4" ht="58" x14ac:dyDescent="0.35">
      <c r="A93" s="1" t="s">
        <v>380</v>
      </c>
      <c r="B93" s="3" t="s">
        <v>157</v>
      </c>
      <c r="C93" s="1" t="s">
        <v>254</v>
      </c>
      <c r="D93" s="1"/>
    </row>
    <row r="94" spans="1:4" ht="29" x14ac:dyDescent="0.35">
      <c r="A94" s="1" t="s">
        <v>381</v>
      </c>
      <c r="B94" s="3" t="s">
        <v>158</v>
      </c>
      <c r="C94" s="1" t="s">
        <v>254</v>
      </c>
      <c r="D94" s="1"/>
    </row>
    <row r="95" spans="1:4" ht="58" x14ac:dyDescent="0.35">
      <c r="A95" s="1" t="s">
        <v>382</v>
      </c>
      <c r="B95" s="3" t="s">
        <v>159</v>
      </c>
      <c r="C95" s="1" t="s">
        <v>254</v>
      </c>
      <c r="D95" s="1"/>
    </row>
    <row r="96" spans="1:4" ht="29" x14ac:dyDescent="0.35">
      <c r="A96" s="1" t="s">
        <v>383</v>
      </c>
      <c r="B96" s="3" t="s">
        <v>160</v>
      </c>
      <c r="C96" s="1" t="s">
        <v>254</v>
      </c>
      <c r="D96" s="1"/>
    </row>
    <row r="97" spans="1:4" ht="58" x14ac:dyDescent="0.35">
      <c r="A97" s="1" t="s">
        <v>384</v>
      </c>
      <c r="B97" s="3" t="s">
        <v>121</v>
      </c>
      <c r="C97" s="1" t="s">
        <v>254</v>
      </c>
      <c r="D97" s="1"/>
    </row>
    <row r="98" spans="1:4" ht="58" x14ac:dyDescent="0.35">
      <c r="A98" s="1" t="s">
        <v>385</v>
      </c>
      <c r="B98" s="3" t="s">
        <v>119</v>
      </c>
      <c r="C98" s="1" t="s">
        <v>254</v>
      </c>
      <c r="D98" s="1"/>
    </row>
    <row r="99" spans="1:4" ht="43.5" x14ac:dyDescent="0.35">
      <c r="A99" s="1" t="s">
        <v>386</v>
      </c>
      <c r="B99" s="3" t="s">
        <v>120</v>
      </c>
      <c r="C99" s="1" t="s">
        <v>254</v>
      </c>
      <c r="D99" s="1"/>
    </row>
    <row r="100" spans="1:4" ht="29" x14ac:dyDescent="0.35">
      <c r="A100" s="1" t="s">
        <v>387</v>
      </c>
      <c r="B100" s="3" t="s">
        <v>183</v>
      </c>
      <c r="C100" s="1" t="s">
        <v>254</v>
      </c>
      <c r="D100" s="1"/>
    </row>
    <row r="101" spans="1:4" ht="29" x14ac:dyDescent="0.35">
      <c r="A101" s="1" t="s">
        <v>388</v>
      </c>
      <c r="B101" s="3" t="s">
        <v>184</v>
      </c>
      <c r="C101" s="1" t="s">
        <v>254</v>
      </c>
      <c r="D101" s="1"/>
    </row>
    <row r="102" spans="1:4" s="4" customFormat="1" ht="246.5" x14ac:dyDescent="0.35">
      <c r="A102" s="6" t="s">
        <v>389</v>
      </c>
      <c r="B102" s="7" t="s">
        <v>47</v>
      </c>
      <c r="C102" s="6" t="s">
        <v>259</v>
      </c>
      <c r="D102" s="6" t="s">
        <v>258</v>
      </c>
    </row>
    <row r="103" spans="1:4" s="4" customFormat="1" ht="261" x14ac:dyDescent="0.35">
      <c r="A103" s="6" t="s">
        <v>390</v>
      </c>
      <c r="B103" s="7" t="s">
        <v>48</v>
      </c>
      <c r="C103" s="6"/>
      <c r="D103" s="6"/>
    </row>
    <row r="104" spans="1:4" s="4" customFormat="1" ht="261" x14ac:dyDescent="0.35">
      <c r="A104" s="6" t="s">
        <v>391</v>
      </c>
      <c r="B104" s="7" t="s">
        <v>49</v>
      </c>
      <c r="C104" s="6"/>
      <c r="D104" s="6" t="s">
        <v>253</v>
      </c>
    </row>
    <row r="105" spans="1:4" ht="29" x14ac:dyDescent="0.35">
      <c r="A105" s="6" t="s">
        <v>392</v>
      </c>
      <c r="B105" s="3" t="s">
        <v>50</v>
      </c>
      <c r="C105" s="1" t="s">
        <v>254</v>
      </c>
      <c r="D105" s="1"/>
    </row>
    <row r="106" spans="1:4" ht="29" x14ac:dyDescent="0.35">
      <c r="A106" s="6" t="s">
        <v>393</v>
      </c>
      <c r="B106" s="3" t="s">
        <v>185</v>
      </c>
      <c r="C106" s="1" t="s">
        <v>254</v>
      </c>
      <c r="D106" s="1"/>
    </row>
    <row r="107" spans="1:4" ht="29" x14ac:dyDescent="0.35">
      <c r="A107" s="1" t="s">
        <v>394</v>
      </c>
      <c r="B107" s="3" t="s">
        <v>186</v>
      </c>
      <c r="D107" s="1" t="s">
        <v>255</v>
      </c>
    </row>
    <row r="108" spans="1:4" ht="43.5" x14ac:dyDescent="0.35">
      <c r="A108" s="1" t="s">
        <v>395</v>
      </c>
      <c r="B108" s="3" t="s">
        <v>257</v>
      </c>
      <c r="D108" s="1" t="s">
        <v>255</v>
      </c>
    </row>
    <row r="109" spans="1:4" ht="63" customHeight="1" x14ac:dyDescent="0.35">
      <c r="A109" s="1" t="s">
        <v>396</v>
      </c>
      <c r="B109" s="3" t="s">
        <v>187</v>
      </c>
      <c r="D109" t="s">
        <v>256</v>
      </c>
    </row>
    <row r="110" spans="1:4" ht="43.5" x14ac:dyDescent="0.35">
      <c r="A110" s="1" t="s">
        <v>397</v>
      </c>
      <c r="B110" s="3" t="s">
        <v>188</v>
      </c>
      <c r="D110" s="1" t="s">
        <v>253</v>
      </c>
    </row>
    <row r="111" spans="1:4" ht="43.5" x14ac:dyDescent="0.35">
      <c r="A111" s="1" t="s">
        <v>398</v>
      </c>
      <c r="B111" s="3" t="s">
        <v>154</v>
      </c>
      <c r="D111" s="1" t="s">
        <v>253</v>
      </c>
    </row>
    <row r="112" spans="1:4" ht="29" x14ac:dyDescent="0.35">
      <c r="A112" s="1" t="s">
        <v>399</v>
      </c>
      <c r="B112" s="3" t="s">
        <v>189</v>
      </c>
      <c r="D112" s="1" t="s">
        <v>255</v>
      </c>
    </row>
    <row r="113" spans="1:4" ht="29" x14ac:dyDescent="0.35">
      <c r="A113" s="1" t="s">
        <v>400</v>
      </c>
      <c r="B113" s="3" t="s">
        <v>190</v>
      </c>
      <c r="D113" s="1" t="s">
        <v>255</v>
      </c>
    </row>
    <row r="114" spans="1:4" ht="58" x14ac:dyDescent="0.35">
      <c r="A114" s="1" t="s">
        <v>401</v>
      </c>
      <c r="B114" s="3" t="s">
        <v>36</v>
      </c>
      <c r="D114" s="6"/>
    </row>
    <row r="115" spans="1:4" ht="43.5" x14ac:dyDescent="0.35">
      <c r="A115" s="1" t="s">
        <v>402</v>
      </c>
      <c r="B115" s="3" t="s">
        <v>37</v>
      </c>
      <c r="D115" s="1" t="s">
        <v>253</v>
      </c>
    </row>
    <row r="116" spans="1:4" ht="47.25" customHeight="1" x14ac:dyDescent="0.35">
      <c r="A116" s="1" t="s">
        <v>403</v>
      </c>
      <c r="B116" s="3" t="s">
        <v>155</v>
      </c>
      <c r="D116" s="1" t="s">
        <v>253</v>
      </c>
    </row>
    <row r="117" spans="1:4" ht="29" x14ac:dyDescent="0.35">
      <c r="A117" s="1" t="s">
        <v>404</v>
      </c>
      <c r="B117" s="3" t="s">
        <v>191</v>
      </c>
      <c r="D117" s="1" t="s">
        <v>255</v>
      </c>
    </row>
    <row r="118" spans="1:4" ht="29" x14ac:dyDescent="0.35">
      <c r="A118" s="1" t="s">
        <v>405</v>
      </c>
      <c r="B118" s="3" t="s">
        <v>192</v>
      </c>
      <c r="D118" s="1" t="s">
        <v>255</v>
      </c>
    </row>
    <row r="119" spans="1:4" ht="72.5" x14ac:dyDescent="0.35">
      <c r="A119" s="1" t="s">
        <v>406</v>
      </c>
      <c r="B119" s="3" t="s">
        <v>38</v>
      </c>
      <c r="D119" s="1"/>
    </row>
    <row r="120" spans="1:4" ht="58" x14ac:dyDescent="0.35">
      <c r="A120" s="1" t="s">
        <v>407</v>
      </c>
      <c r="B120" s="3" t="s">
        <v>39</v>
      </c>
      <c r="D120" s="1" t="s">
        <v>253</v>
      </c>
    </row>
    <row r="121" spans="1:4" ht="43.5" x14ac:dyDescent="0.35">
      <c r="A121" s="1" t="s">
        <v>408</v>
      </c>
      <c r="B121" s="3" t="s">
        <v>156</v>
      </c>
      <c r="D121" s="1" t="s">
        <v>253</v>
      </c>
    </row>
    <row r="122" spans="1:4" ht="43.5" x14ac:dyDescent="0.35">
      <c r="A122" s="1" t="s">
        <v>409</v>
      </c>
      <c r="B122" s="3" t="s">
        <v>193</v>
      </c>
      <c r="C122" s="5" t="s">
        <v>254</v>
      </c>
      <c r="D122" s="1"/>
    </row>
    <row r="123" spans="1:4" ht="29" x14ac:dyDescent="0.35">
      <c r="A123" s="1" t="s">
        <v>410</v>
      </c>
      <c r="B123" s="3" t="s">
        <v>194</v>
      </c>
      <c r="C123" s="5" t="s">
        <v>254</v>
      </c>
      <c r="D123" s="1"/>
    </row>
    <row r="124" spans="1:4" ht="29" x14ac:dyDescent="0.35">
      <c r="A124" s="1" t="s">
        <v>411</v>
      </c>
      <c r="B124" s="3" t="s">
        <v>195</v>
      </c>
      <c r="C124" s="5" t="s">
        <v>254</v>
      </c>
      <c r="D124" s="1"/>
    </row>
    <row r="125" spans="1:4" ht="29" x14ac:dyDescent="0.35">
      <c r="A125" s="1" t="s">
        <v>412</v>
      </c>
      <c r="B125" s="3"/>
      <c r="D125" s="1"/>
    </row>
    <row r="126" spans="1:4" ht="43.5" x14ac:dyDescent="0.35">
      <c r="A126" s="1" t="s">
        <v>413</v>
      </c>
      <c r="B126" s="3" t="s">
        <v>90</v>
      </c>
      <c r="D126" s="1"/>
    </row>
    <row r="127" spans="1:4" ht="29" x14ac:dyDescent="0.35">
      <c r="A127" s="1" t="s">
        <v>414</v>
      </c>
      <c r="B127" s="3" t="s">
        <v>91</v>
      </c>
      <c r="D127" s="1"/>
    </row>
    <row r="128" spans="1:4" ht="29" x14ac:dyDescent="0.35">
      <c r="A128" s="1" t="s">
        <v>415</v>
      </c>
      <c r="B128" s="3" t="s">
        <v>92</v>
      </c>
      <c r="D128" s="1"/>
    </row>
    <row r="129" spans="1:4" ht="43.5" x14ac:dyDescent="0.35">
      <c r="A129" s="1" t="s">
        <v>416</v>
      </c>
      <c r="B129" s="3" t="s">
        <v>93</v>
      </c>
      <c r="D129" s="1"/>
    </row>
    <row r="130" spans="1:4" ht="57.75" customHeight="1" x14ac:dyDescent="0.35">
      <c r="A130" s="1" t="s">
        <v>417</v>
      </c>
      <c r="B130" s="3" t="s">
        <v>94</v>
      </c>
      <c r="D130" s="1"/>
    </row>
    <row r="131" spans="1:4" ht="43.5" x14ac:dyDescent="0.35">
      <c r="A131" s="1" t="s">
        <v>418</v>
      </c>
      <c r="B131" s="3" t="s">
        <v>95</v>
      </c>
      <c r="D131" s="1"/>
    </row>
    <row r="132" spans="1:4" ht="29" x14ac:dyDescent="0.35">
      <c r="A132" s="1" t="s">
        <v>419</v>
      </c>
      <c r="B132" s="3" t="s">
        <v>96</v>
      </c>
      <c r="D132" s="1" t="s">
        <v>253</v>
      </c>
    </row>
    <row r="133" spans="1:4" ht="90.75" customHeight="1" x14ac:dyDescent="0.35">
      <c r="A133" s="1" t="s">
        <v>420</v>
      </c>
      <c r="B133" s="3" t="s">
        <v>97</v>
      </c>
      <c r="D133" s="1"/>
    </row>
    <row r="134" spans="1:4" ht="29" x14ac:dyDescent="0.35">
      <c r="A134" s="1" t="s">
        <v>421</v>
      </c>
      <c r="B134" s="3" t="s">
        <v>98</v>
      </c>
      <c r="D134" s="1"/>
    </row>
    <row r="135" spans="1:4" ht="29" x14ac:dyDescent="0.35">
      <c r="A135" s="1" t="s">
        <v>422</v>
      </c>
      <c r="B135" s="3" t="s">
        <v>99</v>
      </c>
      <c r="D135" s="1"/>
    </row>
    <row r="136" spans="1:4" ht="43.5" x14ac:dyDescent="0.35">
      <c r="A136" s="1" t="s">
        <v>423</v>
      </c>
      <c r="B136" s="3" t="s">
        <v>100</v>
      </c>
      <c r="D136" s="1"/>
    </row>
    <row r="137" spans="1:4" ht="43.5" x14ac:dyDescent="0.35">
      <c r="A137" s="1" t="s">
        <v>424</v>
      </c>
      <c r="B137" s="3" t="s">
        <v>101</v>
      </c>
      <c r="D137" s="1"/>
    </row>
    <row r="138" spans="1:4" ht="43.5" x14ac:dyDescent="0.35">
      <c r="A138" s="1" t="s">
        <v>425</v>
      </c>
      <c r="B138" s="3" t="s">
        <v>102</v>
      </c>
      <c r="D138" s="1"/>
    </row>
    <row r="139" spans="1:4" ht="29" x14ac:dyDescent="0.35">
      <c r="A139" s="1" t="s">
        <v>426</v>
      </c>
      <c r="B139" s="3" t="s">
        <v>103</v>
      </c>
      <c r="D139" s="1" t="s">
        <v>253</v>
      </c>
    </row>
    <row r="140" spans="1:4" ht="43.5" x14ac:dyDescent="0.35">
      <c r="A140" s="1" t="s">
        <v>427</v>
      </c>
      <c r="B140" s="3" t="s">
        <v>104</v>
      </c>
      <c r="D140" s="1" t="s">
        <v>253</v>
      </c>
    </row>
    <row r="141" spans="1:4" ht="29" x14ac:dyDescent="0.35">
      <c r="A141" s="1" t="s">
        <v>428</v>
      </c>
      <c r="B141" s="3" t="s">
        <v>105</v>
      </c>
      <c r="D141" s="1" t="s">
        <v>253</v>
      </c>
    </row>
    <row r="142" spans="1:4" ht="29" x14ac:dyDescent="0.35">
      <c r="A142" s="1" t="s">
        <v>429</v>
      </c>
      <c r="B142" s="3" t="s">
        <v>106</v>
      </c>
      <c r="D142" s="1" t="s">
        <v>253</v>
      </c>
    </row>
    <row r="143" spans="1:4" ht="43.5" x14ac:dyDescent="0.35">
      <c r="A143" s="1" t="s">
        <v>430</v>
      </c>
      <c r="B143" s="3" t="s">
        <v>107</v>
      </c>
      <c r="D143" s="1" t="s">
        <v>253</v>
      </c>
    </row>
    <row r="144" spans="1:4" ht="29" x14ac:dyDescent="0.35">
      <c r="A144" s="1" t="s">
        <v>431</v>
      </c>
      <c r="B144" s="3" t="s">
        <v>108</v>
      </c>
      <c r="D144" s="1" t="s">
        <v>253</v>
      </c>
    </row>
    <row r="145" spans="1:4" ht="29" x14ac:dyDescent="0.35">
      <c r="A145" s="1" t="s">
        <v>432</v>
      </c>
      <c r="B145" s="3" t="s">
        <v>109</v>
      </c>
      <c r="D145" s="1" t="s">
        <v>253</v>
      </c>
    </row>
    <row r="146" spans="1:4" ht="29" x14ac:dyDescent="0.35">
      <c r="A146" s="1" t="s">
        <v>433</v>
      </c>
      <c r="B146" s="3"/>
      <c r="D146" s="1"/>
    </row>
    <row r="147" spans="1:4" ht="29" x14ac:dyDescent="0.35">
      <c r="A147" s="1" t="s">
        <v>434</v>
      </c>
      <c r="B147" s="3" t="s">
        <v>110</v>
      </c>
      <c r="D147" s="1"/>
    </row>
    <row r="148" spans="1:4" ht="29" x14ac:dyDescent="0.35">
      <c r="A148" s="1" t="s">
        <v>435</v>
      </c>
      <c r="B148" s="3" t="s">
        <v>111</v>
      </c>
      <c r="D148" s="1"/>
    </row>
    <row r="149" spans="1:4" ht="29" x14ac:dyDescent="0.35">
      <c r="A149" s="1" t="s">
        <v>436</v>
      </c>
      <c r="B149" s="3" t="s">
        <v>112</v>
      </c>
      <c r="D149" s="1"/>
    </row>
    <row r="150" spans="1:4" ht="29" x14ac:dyDescent="0.35">
      <c r="A150" s="1" t="s">
        <v>437</v>
      </c>
      <c r="B150" s="3" t="s">
        <v>113</v>
      </c>
      <c r="D150" s="1"/>
    </row>
    <row r="151" spans="1:4" ht="29" x14ac:dyDescent="0.35">
      <c r="A151" s="1" t="s">
        <v>438</v>
      </c>
      <c r="B151" s="3" t="s">
        <v>114</v>
      </c>
      <c r="D151" s="1"/>
    </row>
    <row r="152" spans="1:4" ht="29" x14ac:dyDescent="0.35">
      <c r="A152" s="1" t="s">
        <v>439</v>
      </c>
      <c r="B152" s="3" t="s">
        <v>115</v>
      </c>
      <c r="D152" s="1"/>
    </row>
    <row r="153" spans="1:4" ht="29" x14ac:dyDescent="0.35">
      <c r="A153" s="1" t="s">
        <v>440</v>
      </c>
      <c r="B153" s="3" t="s">
        <v>116</v>
      </c>
      <c r="D153" s="1" t="s">
        <v>253</v>
      </c>
    </row>
    <row r="154" spans="1:4" ht="29" x14ac:dyDescent="0.35">
      <c r="A154" s="1" t="s">
        <v>441</v>
      </c>
      <c r="B154" s="3" t="s">
        <v>117</v>
      </c>
      <c r="D154" s="1" t="s">
        <v>253</v>
      </c>
    </row>
    <row r="155" spans="1:4" x14ac:dyDescent="0.35">
      <c r="A155" s="1" t="s">
        <v>442</v>
      </c>
      <c r="B155" s="3" t="s">
        <v>118</v>
      </c>
      <c r="D155" s="1" t="s">
        <v>253</v>
      </c>
    </row>
    <row r="156" spans="1:4" x14ac:dyDescent="0.35">
      <c r="B156" s="3"/>
      <c r="D156" s="1"/>
    </row>
    <row r="157" spans="1:4" ht="29" x14ac:dyDescent="0.35">
      <c r="A157" s="1" t="s">
        <v>252</v>
      </c>
      <c r="B157" s="3" t="s">
        <v>251</v>
      </c>
    </row>
    <row r="158" spans="1:4" ht="29" x14ac:dyDescent="0.35">
      <c r="A158" s="1" t="s">
        <v>250</v>
      </c>
      <c r="B158" s="3" t="s">
        <v>249</v>
      </c>
    </row>
    <row r="159" spans="1:4" ht="29" x14ac:dyDescent="0.35">
      <c r="A159" s="1" t="s">
        <v>248</v>
      </c>
      <c r="B159" s="3" t="s">
        <v>247</v>
      </c>
    </row>
    <row r="160" spans="1:4" ht="29" x14ac:dyDescent="0.35">
      <c r="A160" s="1" t="s">
        <v>246</v>
      </c>
      <c r="B160" s="3" t="s">
        <v>245</v>
      </c>
    </row>
    <row r="161" spans="1:4" ht="29" x14ac:dyDescent="0.35">
      <c r="A161" s="1" t="s">
        <v>244</v>
      </c>
      <c r="B161" s="3" t="s">
        <v>243</v>
      </c>
    </row>
    <row r="162" spans="1:4" ht="29" x14ac:dyDescent="0.35">
      <c r="A162" s="1" t="s">
        <v>242</v>
      </c>
      <c r="B162" s="3" t="s">
        <v>241</v>
      </c>
    </row>
    <row r="163" spans="1:4" ht="29" x14ac:dyDescent="0.35">
      <c r="A163" s="1" t="s">
        <v>240</v>
      </c>
      <c r="B163" s="3" t="s">
        <v>239</v>
      </c>
    </row>
    <row r="164" spans="1:4" x14ac:dyDescent="0.35">
      <c r="B164" s="3"/>
      <c r="D164" s="1"/>
    </row>
  </sheetData>
  <conditionalFormatting sqref="B1">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2024 IISAR</vt:lpstr>
      <vt:lpstr>2024 Codebook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 Terence (CDC/OID/NCIRD) (CTR)</dc:creator>
  <cp:lastModifiedBy>Atobrhan, Israel (CDC/NCIRD/ISD) (CTR)</cp:lastModifiedBy>
  <dcterms:created xsi:type="dcterms:W3CDTF">2018-01-24T22:46:26Z</dcterms:created>
  <dcterms:modified xsi:type="dcterms:W3CDTF">2026-06-16T20:33:35Z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94a7b8-f06c-4dfe-bdcc-9b548fd58c31_Enabled">
    <vt:lpwstr>true</vt:lpwstr>
  </property>
  <property fmtid="{D5CDD505-2E9C-101B-9397-08002B2CF9AE}" pid="3" name="MSIP_Label_7b94a7b8-f06c-4dfe-bdcc-9b548fd58c31_SetDate">
    <vt:lpwstr>2021-01-13T18:40:46Z</vt:lpwstr>
  </property>
  <property fmtid="{D5CDD505-2E9C-101B-9397-08002B2CF9AE}" pid="4" name="MSIP_Label_7b94a7b8-f06c-4dfe-bdcc-9b548fd58c31_Method">
    <vt:lpwstr>Privileged</vt:lpwstr>
  </property>
  <property fmtid="{D5CDD505-2E9C-101B-9397-08002B2CF9AE}" pid="5" name="MSIP_Label_7b94a7b8-f06c-4dfe-bdcc-9b548fd58c31_Name">
    <vt:lpwstr>7b94a7b8-f06c-4dfe-bdcc-9b548fd58c31</vt:lpwstr>
  </property>
  <property fmtid="{D5CDD505-2E9C-101B-9397-08002B2CF9AE}" pid="6" name="MSIP_Label_7b94a7b8-f06c-4dfe-bdcc-9b548fd58c31_SiteId">
    <vt:lpwstr>9ce70869-60db-44fd-abe8-d2767077fc8f</vt:lpwstr>
  </property>
  <property fmtid="{D5CDD505-2E9C-101B-9397-08002B2CF9AE}" pid="7" name="MSIP_Label_7b94a7b8-f06c-4dfe-bdcc-9b548fd58c31_ActionId">
    <vt:lpwstr>6a677828-9b05-4c6e-a0a2-dc1cc81421d5</vt:lpwstr>
  </property>
  <property fmtid="{D5CDD505-2E9C-101B-9397-08002B2CF9AE}" pid="8" name="MSIP_Label_7b94a7b8-f06c-4dfe-bdcc-9b548fd58c31_ContentBits">
    <vt:lpwstr>0</vt:lpwstr>
  </property>
</Properties>
</file>