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 userName="Kelly Peterson" reservationPassword="F154"/>
  <workbookPr defaultThemeVersion="124226"/>
  <bookViews>
    <workbookView xWindow="570" yWindow="150" windowWidth="9645" windowHeight="11640" activeTab="17"/>
  </bookViews>
  <sheets>
    <sheet name="Table1-Hospitals by Type" sheetId="9" r:id="rId1"/>
    <sheet name="Table2-Hospitals by Bedsize" sheetId="8" r:id="rId2"/>
    <sheet name="Table3-CLAB ICU-Other" sheetId="1" r:id="rId3"/>
    <sheet name="Table4-CLAB SCA" sheetId="3" r:id="rId4"/>
    <sheet name="Table5-CAU non-NICU" sheetId="10" r:id="rId5"/>
    <sheet name="Table6-VAP non-NICU" sheetId="6" r:id="rId6"/>
    <sheet name="Table7-CLAB NICU L3" sheetId="2" r:id="rId7"/>
    <sheet name="Table8-UCAB NICU L3" sheetId="5" r:id="rId8"/>
    <sheet name="Table9-CLAB NICU L2-3" sheetId="11" r:id="rId9"/>
    <sheet name="Table10-UCAB NICU L2-3" sheetId="12" r:id="rId10"/>
    <sheet name="Table11-VAP NICU L3" sheetId="7" r:id="rId11"/>
    <sheet name="Table12-VAP NICU L2-3" sheetId="13" r:id="rId12"/>
    <sheet name="Table13-CLAB Sites ICU-Other" sheetId="18" r:id="rId13"/>
    <sheet name="Table14-CLAB Sites SCA" sheetId="19" r:id="rId14"/>
    <sheet name="Table15-CAU Sites non-NICU" sheetId="20" r:id="rId15"/>
    <sheet name="Table16-VAP Sites non-NICU" sheetId="21" r:id="rId16"/>
    <sheet name="Table17-CLAB-UCAB Sites NICU L3" sheetId="22" r:id="rId17"/>
    <sheet name="Table18-CLAB-UCAB Site NICU L23" sheetId="23" r:id="rId18"/>
    <sheet name="Table19-VAP Sites NICU L3" sheetId="24" r:id="rId19"/>
    <sheet name="Table20-VAP Sites NICU L23" sheetId="25" r:id="rId20"/>
  </sheets>
  <definedNames>
    <definedName name="_IDX81" localSheetId="12">'Table13-CLAB Sites ICU-Other'!#REF!</definedName>
    <definedName name="cau_icusca">'Table5-CAU non-NICU'!$A$5:$U$48</definedName>
    <definedName name="clab_icu">'Table3-CLAB ICU-Other'!$A$5:$P$34</definedName>
    <definedName name="clab_nicu" localSheetId="8">'Table9-CLAB NICU L2-3'!$A$4:$U$8</definedName>
    <definedName name="clab_nicu">'Table7-CLAB NICU L3'!$A$4:$U$8</definedName>
    <definedName name="pclab_sca">'Table4-CLAB SCA'!$A$5:$T$9</definedName>
    <definedName name="PPP">#REF!</definedName>
    <definedName name="_xlnm.Print_Area" localSheetId="13">'Table14-CLAB Sites SCA'!$A:$F</definedName>
    <definedName name="_xlnm.Print_Area" localSheetId="14">'Table15-CAU Sites non-NICU'!$A$1:$F$49</definedName>
    <definedName name="_xlnm.Print_Area" localSheetId="15">'Table16-VAP Sites non-NICU'!$A$1:$H$31</definedName>
    <definedName name="_xlnm.Print_Area" localSheetId="16">'Table17-CLAB-UCAB Sites NICU L3'!$A:$F</definedName>
    <definedName name="_xlnm.Print_Area" localSheetId="17">'Table18-CLAB-UCAB Site NICU L23'!$A:$F</definedName>
    <definedName name="_xlnm.Print_Area" localSheetId="18">'Table19-VAP Sites NICU L3'!$A:$H</definedName>
    <definedName name="_xlnm.Print_Area" localSheetId="19">'Table20-VAP Sites NICU L23'!$A:$H</definedName>
    <definedName name="SSI">#REF!</definedName>
    <definedName name="TCLAB_SCA" localSheetId="12">#REF!</definedName>
    <definedName name="TCLAB_SCA" localSheetId="13">#REF!</definedName>
    <definedName name="TCLAB_SCA" localSheetId="14">#REF!</definedName>
    <definedName name="TCLAB_SCA" localSheetId="15">#REF!</definedName>
    <definedName name="TCLAB_SCA" localSheetId="16">#REF!</definedName>
    <definedName name="TCLAB_SCA" localSheetId="17">#REF!</definedName>
    <definedName name="TCLAB_SCA" localSheetId="18">#REF!</definedName>
    <definedName name="TCLAB_SCA" localSheetId="0">#REF!</definedName>
    <definedName name="TCLAB_SCA" localSheetId="19">#REF!</definedName>
    <definedName name="TCLAB_SCA" localSheetId="1">#REF!</definedName>
    <definedName name="tclab_sca">#REF!</definedName>
    <definedName name="ucab_nicu" localSheetId="9">'Table10-UCAB NICU L2-3'!$A$4:$T$8</definedName>
    <definedName name="ucab_nicu">'Table8-UCAB NICU L3'!$A$4:$U$8</definedName>
    <definedName name="vap_icusca">'Table6-VAP non-NICU'!$A$5:$V$24</definedName>
    <definedName name="vap_nicu" localSheetId="11">'Table12-VAP NICU L2-3'!$A$4:$T$8</definedName>
    <definedName name="vap_nicu">'Table11-VAP NICU L3'!$A$4:$U$8</definedName>
  </definedNames>
  <calcPr calcId="125725"/>
</workbook>
</file>

<file path=xl/calcChain.xml><?xml version="1.0" encoding="utf-8"?>
<calcChain xmlns="http://schemas.openxmlformats.org/spreadsheetml/2006/main">
  <c r="C28" i="18"/>
  <c r="E23"/>
  <c r="F18" i="19"/>
  <c r="E18" s="1"/>
  <c r="F17"/>
  <c r="F16"/>
  <c r="C16" s="1"/>
  <c r="F15"/>
  <c r="F14"/>
  <c r="C14" s="1"/>
  <c r="F10"/>
  <c r="C10" s="1"/>
  <c r="F9"/>
  <c r="F8"/>
  <c r="F7"/>
  <c r="F6"/>
  <c r="F13" i="18"/>
  <c r="F12"/>
  <c r="F11"/>
  <c r="F10"/>
  <c r="F9"/>
  <c r="F8"/>
  <c r="F7"/>
  <c r="F6"/>
  <c r="F44"/>
  <c r="F43"/>
  <c r="E43" s="1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21" i="22"/>
  <c r="F20"/>
  <c r="F19"/>
  <c r="F18"/>
  <c r="F17"/>
  <c r="F9"/>
  <c r="F8"/>
  <c r="F7"/>
  <c r="F6"/>
  <c r="E6" s="1"/>
  <c r="F5"/>
  <c r="F21" i="23"/>
  <c r="F20"/>
  <c r="F19"/>
  <c r="F18"/>
  <c r="F17"/>
  <c r="C17" s="1"/>
  <c r="F9"/>
  <c r="F8"/>
  <c r="F7"/>
  <c r="F6"/>
  <c r="F5"/>
  <c r="C18" i="22"/>
  <c r="F28" i="21"/>
  <c r="D28"/>
  <c r="B28"/>
  <c r="H27"/>
  <c r="C27" s="1"/>
  <c r="H26"/>
  <c r="E26" s="1"/>
  <c r="H25"/>
  <c r="C25" s="1"/>
  <c r="H24"/>
  <c r="E24" s="1"/>
  <c r="H22"/>
  <c r="G22" s="1"/>
  <c r="D49" i="20"/>
  <c r="B49"/>
  <c r="F46"/>
  <c r="C46" s="1"/>
  <c r="F38"/>
  <c r="C38" s="1"/>
  <c r="F45"/>
  <c r="C45" s="1"/>
  <c r="F41"/>
  <c r="C41" s="1"/>
  <c r="F44"/>
  <c r="C44" s="1"/>
  <c r="F43"/>
  <c r="E43" s="1"/>
  <c r="F42"/>
  <c r="C42" s="1"/>
  <c r="F37"/>
  <c r="C37" s="1"/>
  <c r="F36"/>
  <c r="C36" s="1"/>
  <c r="F20"/>
  <c r="C20" s="1"/>
  <c r="E17" i="19"/>
  <c r="C7"/>
  <c r="D19"/>
  <c r="B19"/>
  <c r="F19" s="1"/>
  <c r="E41" i="18"/>
  <c r="C40"/>
  <c r="C39"/>
  <c r="D44"/>
  <c r="B44"/>
  <c r="E21" i="22"/>
  <c r="F9" i="25"/>
  <c r="D9"/>
  <c r="H5"/>
  <c r="G5"/>
  <c r="H6"/>
  <c r="C6"/>
  <c r="H7"/>
  <c r="G7"/>
  <c r="E7"/>
  <c r="H8"/>
  <c r="G8" s="1"/>
  <c r="H4"/>
  <c r="C4" s="1"/>
  <c r="B9"/>
  <c r="H9" s="1"/>
  <c r="E6"/>
  <c r="G6"/>
  <c r="C8"/>
  <c r="H5" i="24"/>
  <c r="G5" s="1"/>
  <c r="H6"/>
  <c r="E6" s="1"/>
  <c r="H7"/>
  <c r="E7" s="1"/>
  <c r="H8"/>
  <c r="C8" s="1"/>
  <c r="H4"/>
  <c r="G4"/>
  <c r="F9"/>
  <c r="D9"/>
  <c r="B9"/>
  <c r="C5"/>
  <c r="G6"/>
  <c r="G7"/>
  <c r="E8"/>
  <c r="D22" i="23"/>
  <c r="F22" s="1"/>
  <c r="B22"/>
  <c r="C20"/>
  <c r="C21"/>
  <c r="D10"/>
  <c r="B10"/>
  <c r="F10" s="1"/>
  <c r="C6"/>
  <c r="C7"/>
  <c r="C9"/>
  <c r="C5"/>
  <c r="E6"/>
  <c r="E20"/>
  <c r="B22" i="22"/>
  <c r="F22" s="1"/>
  <c r="D22"/>
  <c r="E17"/>
  <c r="D10"/>
  <c r="B10"/>
  <c r="F10" s="1"/>
  <c r="C5"/>
  <c r="C25" i="18"/>
  <c r="C7"/>
  <c r="C8"/>
  <c r="C9"/>
  <c r="E11"/>
  <c r="C12"/>
  <c r="E13"/>
  <c r="C16"/>
  <c r="C18"/>
  <c r="C19"/>
  <c r="C20"/>
  <c r="E21"/>
  <c r="C24"/>
  <c r="C26"/>
  <c r="E29"/>
  <c r="E30"/>
  <c r="C31"/>
  <c r="C32"/>
  <c r="C33"/>
  <c r="E34"/>
  <c r="E36"/>
  <c r="E28"/>
  <c r="C38"/>
  <c r="C27"/>
  <c r="E6"/>
  <c r="C19" i="22"/>
  <c r="E19"/>
  <c r="C20"/>
  <c r="H8" i="21"/>
  <c r="E8" s="1"/>
  <c r="H19"/>
  <c r="G19" s="1"/>
  <c r="H14"/>
  <c r="G14" s="1"/>
  <c r="H6"/>
  <c r="E6" s="1"/>
  <c r="H7"/>
  <c r="G7" s="1"/>
  <c r="H9"/>
  <c r="G9" s="1"/>
  <c r="H10"/>
  <c r="G10" s="1"/>
  <c r="H11"/>
  <c r="G11" s="1"/>
  <c r="H16"/>
  <c r="E16" s="1"/>
  <c r="H15"/>
  <c r="E15" s="1"/>
  <c r="H12"/>
  <c r="C12" s="1"/>
  <c r="H13"/>
  <c r="C13" s="1"/>
  <c r="H17"/>
  <c r="G17" s="1"/>
  <c r="H18"/>
  <c r="G18" s="1"/>
  <c r="H20"/>
  <c r="G20" s="1"/>
  <c r="H5"/>
  <c r="C5" s="1"/>
  <c r="F48" i="20"/>
  <c r="C48" s="1"/>
  <c r="F35"/>
  <c r="C35" s="1"/>
  <c r="F40"/>
  <c r="C40" s="1"/>
  <c r="F39"/>
  <c r="C39" s="1"/>
  <c r="F34"/>
  <c r="E34" s="1"/>
  <c r="F33"/>
  <c r="E33" s="1"/>
  <c r="F32"/>
  <c r="C32" s="1"/>
  <c r="F31"/>
  <c r="C31" s="1"/>
  <c r="F30"/>
  <c r="C30" s="1"/>
  <c r="F29"/>
  <c r="C29" s="1"/>
  <c r="F28"/>
  <c r="C28" s="1"/>
  <c r="F27"/>
  <c r="E27" s="1"/>
  <c r="F25"/>
  <c r="E25" s="1"/>
  <c r="F24"/>
  <c r="C24" s="1"/>
  <c r="F23"/>
  <c r="E23" s="1"/>
  <c r="F22"/>
  <c r="C22" s="1"/>
  <c r="F18"/>
  <c r="C18" s="1"/>
  <c r="F17"/>
  <c r="E17" s="1"/>
  <c r="F13"/>
  <c r="E13" s="1"/>
  <c r="F12"/>
  <c r="E12" s="1"/>
  <c r="F15"/>
  <c r="C15" s="1"/>
  <c r="F16"/>
  <c r="E16" s="1"/>
  <c r="F11"/>
  <c r="E11" s="1"/>
  <c r="F10"/>
  <c r="E10" s="1"/>
  <c r="F9"/>
  <c r="E9" s="1"/>
  <c r="F7"/>
  <c r="E7" s="1"/>
  <c r="F6"/>
  <c r="C6" s="1"/>
  <c r="F14"/>
  <c r="C14" s="1"/>
  <c r="F19"/>
  <c r="C19" s="1"/>
  <c r="F8"/>
  <c r="E8" s="1"/>
  <c r="F5"/>
  <c r="E5" s="1"/>
  <c r="D11" i="19"/>
  <c r="B11"/>
  <c r="F11" s="1"/>
  <c r="E15"/>
  <c r="C17"/>
  <c r="C15"/>
  <c r="E7"/>
  <c r="E8"/>
  <c r="E9"/>
  <c r="E6"/>
  <c r="E10" i="18"/>
  <c r="E14"/>
  <c r="C10"/>
  <c r="C11"/>
  <c r="C13"/>
  <c r="C14"/>
  <c r="C17"/>
  <c r="C8" i="19"/>
  <c r="C21" i="22"/>
  <c r="C4" i="24"/>
  <c r="E4"/>
  <c r="C7" i="25"/>
  <c r="E9" i="22"/>
  <c r="E4" i="25"/>
  <c r="C5"/>
  <c r="E5"/>
  <c r="E18" i="23"/>
  <c r="E21"/>
  <c r="C19"/>
  <c r="E8"/>
  <c r="E5"/>
  <c r="C7" i="22"/>
  <c r="C6" i="19"/>
  <c r="C9"/>
  <c r="C30" i="18" l="1"/>
  <c r="E8"/>
  <c r="E35"/>
  <c r="E17"/>
  <c r="E22" i="22"/>
  <c r="E22" i="23"/>
  <c r="E7"/>
  <c r="C8"/>
  <c r="E7" i="22"/>
  <c r="C9"/>
  <c r="C8" i="21"/>
  <c r="E20"/>
  <c r="C24"/>
  <c r="E27"/>
  <c r="E11"/>
  <c r="E14"/>
  <c r="C10"/>
  <c r="C16"/>
  <c r="C15"/>
  <c r="E10"/>
  <c r="C20"/>
  <c r="C7"/>
  <c r="H28"/>
  <c r="E28" s="1"/>
  <c r="E5"/>
  <c r="C14"/>
  <c r="C17"/>
  <c r="C22"/>
  <c r="G5"/>
  <c r="E13"/>
  <c r="E44" i="20"/>
  <c r="E45"/>
  <c r="E20"/>
  <c r="C5"/>
  <c r="C27"/>
  <c r="C23"/>
  <c r="C34"/>
  <c r="C16"/>
  <c r="F49"/>
  <c r="E49" s="1"/>
  <c r="C9"/>
  <c r="C33"/>
  <c r="C8"/>
  <c r="C12"/>
  <c r="C7"/>
  <c r="C25"/>
  <c r="E6"/>
  <c r="C10"/>
  <c r="E14" i="19"/>
  <c r="C18"/>
  <c r="E16"/>
  <c r="E10"/>
  <c r="E19"/>
  <c r="C37" i="18"/>
  <c r="E32"/>
  <c r="E33"/>
  <c r="C29"/>
  <c r="C41"/>
  <c r="E26"/>
  <c r="E44"/>
  <c r="E24"/>
  <c r="E27"/>
  <c r="C34"/>
  <c r="E16"/>
  <c r="E40"/>
  <c r="E31"/>
  <c r="C43"/>
  <c r="C21"/>
  <c r="E9"/>
  <c r="E38"/>
  <c r="E12"/>
  <c r="C10" i="23"/>
  <c r="E10"/>
  <c r="C9" i="25"/>
  <c r="G9"/>
  <c r="E9"/>
  <c r="C19" i="19"/>
  <c r="E11"/>
  <c r="C11"/>
  <c r="E10" i="22"/>
  <c r="C10"/>
  <c r="E14" i="20"/>
  <c r="E19" i="21"/>
  <c r="C19"/>
  <c r="E20" i="18"/>
  <c r="E18" i="21"/>
  <c r="C18"/>
  <c r="E5" i="22"/>
  <c r="C22" i="23"/>
  <c r="G4" i="25"/>
  <c r="H9" i="24"/>
  <c r="C6" i="18"/>
  <c r="E18"/>
  <c r="C17" i="20"/>
  <c r="E19"/>
  <c r="C6" i="21"/>
  <c r="E17"/>
  <c r="E7"/>
  <c r="E20" i="22"/>
  <c r="E18"/>
  <c r="C6"/>
  <c r="C36" i="18"/>
  <c r="E19"/>
  <c r="E25"/>
  <c r="E19" i="23"/>
  <c r="G8" i="24"/>
  <c r="C7"/>
  <c r="C6"/>
  <c r="E8" i="25"/>
  <c r="C43" i="20"/>
  <c r="E22" i="21"/>
  <c r="E12"/>
  <c r="E9"/>
  <c r="C9"/>
  <c r="E17" i="23"/>
  <c r="E5" i="24"/>
  <c r="C17" i="22"/>
  <c r="C13" i="20"/>
  <c r="C11"/>
  <c r="E18"/>
  <c r="C11" i="21"/>
  <c r="G6"/>
  <c r="C8" i="22"/>
  <c r="C35" i="18"/>
  <c r="E15"/>
  <c r="E7"/>
  <c r="E8" i="22"/>
  <c r="E9" i="23"/>
  <c r="C18"/>
  <c r="C15" i="18"/>
  <c r="C28" i="21" l="1"/>
  <c r="G28"/>
  <c r="C49" i="20"/>
  <c r="C44" i="18"/>
  <c r="E9" i="24"/>
  <c r="G9"/>
  <c r="C9"/>
</calcChain>
</file>

<file path=xl/sharedStrings.xml><?xml version="1.0" encoding="utf-8"?>
<sst xmlns="http://schemas.openxmlformats.org/spreadsheetml/2006/main" count="1119" uniqueCount="381">
  <si>
    <t>Major teaching</t>
  </si>
  <si>
    <t>Adult Step Down Unit (post-critical care)</t>
  </si>
  <si>
    <t>Long-Term Acute Care (LTAC)</t>
  </si>
  <si>
    <t>Table 1.  NHSN hospitals contributing data used in this report</t>
  </si>
  <si>
    <t>Hospital type</t>
  </si>
  <si>
    <t>N (%)</t>
  </si>
  <si>
    <t>Children's</t>
  </si>
  <si>
    <t>General, including acute, trauma, and teaching</t>
  </si>
  <si>
    <t>Long Term Acute Care</t>
  </si>
  <si>
    <t>Military</t>
  </si>
  <si>
    <t>Oncology</t>
  </si>
  <si>
    <t>8 ( 0.5)</t>
  </si>
  <si>
    <t>Orthopedic</t>
  </si>
  <si>
    <t>Psychiatric</t>
  </si>
  <si>
    <t>Rehabilitation</t>
  </si>
  <si>
    <t>Surgical</t>
  </si>
  <si>
    <t>1 ( 0.1)</t>
  </si>
  <si>
    <t xml:space="preserve">Veterans Affairs </t>
  </si>
  <si>
    <t>Women's</t>
  </si>
  <si>
    <t xml:space="preserve">Women's and Children's </t>
  </si>
  <si>
    <t>Total</t>
  </si>
  <si>
    <t>Bed size category</t>
  </si>
  <si>
    <t xml:space="preserve"> &lt;= 200</t>
  </si>
  <si>
    <t>201-500</t>
  </si>
  <si>
    <t>501-1000</t>
  </si>
  <si>
    <t>&gt; 1000</t>
  </si>
  <si>
    <t>Graduate teaching</t>
  </si>
  <si>
    <t>Limited teaching</t>
  </si>
  <si>
    <t>Nonteaching</t>
  </si>
  <si>
    <r>
      <t>Major</t>
    </r>
    <r>
      <rPr>
        <sz val="10"/>
        <rFont val="Arial"/>
        <family val="2"/>
      </rPr>
      <t>: Hospital is an important part of the teaching program of a medical school and the majority
          of medical students rotate through multiple clinical services.</t>
    </r>
  </si>
  <si>
    <r>
      <t>Graduate</t>
    </r>
    <r>
      <rPr>
        <sz val="10"/>
        <rFont val="Arial"/>
        <family val="2"/>
      </rPr>
      <t>: Hospital is used by the medical school for graduate training programs only; 
                i.e., residency and/or fellowships.</t>
    </r>
  </si>
  <si>
    <r>
      <t>Limited</t>
    </r>
    <r>
      <rPr>
        <sz val="10"/>
        <rFont val="Arial"/>
        <family val="2"/>
      </rPr>
      <t>: Hospital is used in the medical school's teaching program only to a limited extent.</t>
    </r>
  </si>
  <si>
    <t>Central line-associated BSI rate*</t>
  </si>
  <si>
    <t>Percentile</t>
  </si>
  <si>
    <t>Type of Location</t>
  </si>
  <si>
    <t>No. of
CLABSI</t>
  </si>
  <si>
    <t>Central line-
days</t>
  </si>
  <si>
    <t>Pooled
mean</t>
  </si>
  <si>
    <t>10%</t>
  </si>
  <si>
    <t>25%</t>
  </si>
  <si>
    <t>50%
(median)</t>
  </si>
  <si>
    <t>75%</t>
  </si>
  <si>
    <t>90%</t>
  </si>
  <si>
    <t>Critical Care Units</t>
  </si>
  <si>
    <t xml:space="preserve">Burn </t>
  </si>
  <si>
    <t xml:space="preserve">Medical Cardiac </t>
  </si>
  <si>
    <t xml:space="preserve">Surgical Cardiothoracic </t>
  </si>
  <si>
    <t xml:space="preserve">Pediatric Cardiothoracic </t>
  </si>
  <si>
    <t xml:space="preserve">Pediatric Medical/Surgical </t>
  </si>
  <si>
    <t xml:space="preserve">Pediatric Medical </t>
  </si>
  <si>
    <t xml:space="preserve">Neurologic </t>
  </si>
  <si>
    <t xml:space="preserve">Neurosurgical </t>
  </si>
  <si>
    <t xml:space="preserve">Surgical </t>
  </si>
  <si>
    <t xml:space="preserve">Trauma </t>
  </si>
  <si>
    <t>Central line utilization ratio**</t>
  </si>
  <si>
    <t>Type of location</t>
  </si>
  <si>
    <t>Patient-
days</t>
  </si>
  <si>
    <r>
      <t xml:space="preserve">*  </t>
    </r>
    <r>
      <rPr>
        <u/>
        <sz val="10"/>
        <rFont val="Arial"/>
        <family val="2"/>
      </rPr>
      <t xml:space="preserve">     Number of CLABSI                </t>
    </r>
    <r>
      <rPr>
        <sz val="10"/>
        <rFont val="Arial"/>
        <family val="2"/>
      </rPr>
      <t xml:space="preserve"> x 1000
     Number of central line-days</t>
    </r>
  </si>
  <si>
    <r>
      <t xml:space="preserve">**  </t>
    </r>
    <r>
      <rPr>
        <u/>
        <sz val="10"/>
        <rFont val="Arial"/>
        <family val="2"/>
      </rPr>
      <t>Number of central line-days</t>
    </r>
    <r>
      <rPr>
        <sz val="10"/>
        <rFont val="Arial"/>
        <family val="2"/>
      </rPr>
      <t xml:space="preserve">
      Number of patient-days</t>
    </r>
  </si>
  <si>
    <t xml:space="preserve">Respiratory </t>
  </si>
  <si>
    <t>Inpatient Wards</t>
  </si>
  <si>
    <t>Inpatient Long-Term Care Units</t>
  </si>
  <si>
    <t xml:space="preserve">Long-Term Care </t>
  </si>
  <si>
    <t>16 (15)</t>
  </si>
  <si>
    <t>5 (3)</t>
  </si>
  <si>
    <t>10 (8)</t>
  </si>
  <si>
    <t>Specialty Care Area</t>
  </si>
  <si>
    <t xml:space="preserve">Bone Marrow Transplant </t>
  </si>
  <si>
    <t xml:space="preserve">Hematology/Oncology </t>
  </si>
  <si>
    <t xml:space="preserve">Pediatric Hematology/Oncology </t>
  </si>
  <si>
    <t xml:space="preserve">Solid Organ Transplant </t>
  </si>
  <si>
    <t>No. of
CAUTI</t>
  </si>
  <si>
    <t>Urinary
catheter-
days</t>
  </si>
  <si>
    <t xml:space="preserve">Critical care units </t>
  </si>
  <si>
    <t>Specialty Care Areas</t>
  </si>
  <si>
    <t>6 (5)</t>
  </si>
  <si>
    <t>5 (4)</t>
  </si>
  <si>
    <t>10 (9)</t>
  </si>
  <si>
    <t>14 (13)</t>
  </si>
  <si>
    <t>Patient
days</t>
  </si>
  <si>
    <t>No. of
VAP</t>
  </si>
  <si>
    <t>Ventilator
-days</t>
  </si>
  <si>
    <t>9 (8)</t>
  </si>
  <si>
    <t>15 (13)</t>
  </si>
  <si>
    <t>79 (78)</t>
  </si>
  <si>
    <t>Birth-weight category</t>
  </si>
  <si>
    <t>&lt;=750 grams</t>
  </si>
  <si>
    <t>751-1000 grams</t>
  </si>
  <si>
    <t>1001-1500 grams</t>
  </si>
  <si>
    <t>1501-2500 grams</t>
  </si>
  <si>
    <t>&gt; 2500 grams</t>
  </si>
  <si>
    <t>Umbilical
catheter-
days</t>
  </si>
  <si>
    <t>Pooled
Mean</t>
  </si>
  <si>
    <t>No. of
UCAB</t>
  </si>
  <si>
    <t>Ventilator-
days</t>
  </si>
  <si>
    <t>86 (84)</t>
  </si>
  <si>
    <t>67 (63)</t>
  </si>
  <si>
    <t>70 (69)</t>
  </si>
  <si>
    <r>
      <t xml:space="preserve">*  </t>
    </r>
    <r>
      <rPr>
        <u/>
        <sz val="10"/>
        <rFont val="Arial"/>
        <family val="2"/>
      </rPr>
      <t xml:space="preserve">     Number of PCLAB                          </t>
    </r>
    <r>
      <rPr>
        <sz val="10"/>
        <rFont val="Arial"/>
        <family val="2"/>
      </rPr>
      <t xml:space="preserve"> x 1000
     Number of permanent central line-days</t>
    </r>
  </si>
  <si>
    <r>
      <t>No. of
locations</t>
    </r>
    <r>
      <rPr>
        <b/>
        <vertAlign val="superscript"/>
        <sz val="10"/>
        <rFont val="Arial"/>
        <family val="2"/>
      </rPr>
      <t>+</t>
    </r>
  </si>
  <si>
    <r>
      <t xml:space="preserve">Permanent Central line-associated BSI rate </t>
    </r>
    <r>
      <rPr>
        <b/>
        <vertAlign val="superscript"/>
        <sz val="10"/>
        <rFont val="Arial"/>
        <family val="2"/>
      </rPr>
      <t>*</t>
    </r>
  </si>
  <si>
    <r>
      <t xml:space="preserve">Temporary Central line-associated BSI rate </t>
    </r>
    <r>
      <rPr>
        <b/>
        <vertAlign val="superscript"/>
        <sz val="10"/>
        <rFont val="Arial"/>
        <family val="2"/>
      </rPr>
      <t>**</t>
    </r>
  </si>
  <si>
    <r>
      <t>**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 xml:space="preserve">     Number of TCLAB                          </t>
    </r>
    <r>
      <rPr>
        <sz val="10"/>
        <rFont val="Arial"/>
        <family val="2"/>
      </rPr>
      <t xml:space="preserve"> x 1000
     Number of temporary central line-days</t>
    </r>
  </si>
  <si>
    <r>
      <t>Permanent Central line utilization ratio</t>
    </r>
    <r>
      <rPr>
        <b/>
        <vertAlign val="superscript"/>
        <sz val="10"/>
        <rFont val="Arial"/>
        <family val="2"/>
      </rPr>
      <t xml:space="preserve"> #</t>
    </r>
  </si>
  <si>
    <r>
      <t xml:space="preserve">Temporary Central line utilization ratio </t>
    </r>
    <r>
      <rPr>
        <b/>
        <vertAlign val="superscript"/>
        <sz val="10"/>
        <rFont val="Arial"/>
        <family val="2"/>
      </rPr>
      <t>##</t>
    </r>
  </si>
  <si>
    <r>
      <t xml:space="preserve">#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Number of permanent central line-days</t>
    </r>
    <r>
      <rPr>
        <sz val="10"/>
        <rFont val="Arial"/>
        <family val="2"/>
      </rPr>
      <t xml:space="preserve">
      Number of patient-days</t>
    </r>
  </si>
  <si>
    <r>
      <t>##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temporary central line-days</t>
    </r>
    <r>
      <rPr>
        <sz val="10"/>
        <rFont val="Arial"/>
        <family val="2"/>
      </rPr>
      <t xml:space="preserve">
      Number of patient-days</t>
    </r>
  </si>
  <si>
    <r>
      <t xml:space="preserve">No. of
locations </t>
    </r>
    <r>
      <rPr>
        <b/>
        <vertAlign val="superscript"/>
        <sz val="10"/>
        <rFont val="Arial"/>
        <family val="2"/>
      </rPr>
      <t>+</t>
    </r>
  </si>
  <si>
    <r>
      <t xml:space="preserve">Urinary catheter-associated UTI rate </t>
    </r>
    <r>
      <rPr>
        <b/>
        <vertAlign val="superscript"/>
        <sz val="10"/>
        <rFont val="Arial"/>
        <family val="2"/>
      </rPr>
      <t>*</t>
    </r>
  </si>
  <si>
    <r>
      <t xml:space="preserve">Urinary catheter utilization ratio </t>
    </r>
    <r>
      <rPr>
        <b/>
        <vertAlign val="superscript"/>
        <sz val="10"/>
        <rFont val="Arial"/>
        <family val="2"/>
      </rPr>
      <t>**</t>
    </r>
  </si>
  <si>
    <r>
      <t xml:space="preserve"> UTI</t>
    </r>
    <r>
      <rPr>
        <sz val="10"/>
        <rFont val="Arial"/>
        <family val="2"/>
      </rPr>
      <t>, urinary tract infection;</t>
    </r>
    <r>
      <rPr>
        <i/>
        <sz val="10"/>
        <rFont val="Arial"/>
        <family val="2"/>
      </rPr>
      <t xml:space="preserve"> CAUTI</t>
    </r>
    <r>
      <rPr>
        <sz val="10"/>
        <rFont val="Arial"/>
        <family val="2"/>
      </rPr>
      <t>, urinary catheter-associated UTI.</t>
    </r>
  </si>
  <si>
    <r>
      <t xml:space="preserve">*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       Number of CAUTI                </t>
    </r>
    <r>
      <rPr>
        <sz val="10"/>
        <rFont val="Arial"/>
        <family val="2"/>
      </rPr>
      <t xml:space="preserve"> x 1000
     Number of urinary catheter-days</t>
    </r>
  </si>
  <si>
    <r>
      <t>**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urinary catheter-days</t>
    </r>
    <r>
      <rPr>
        <sz val="10"/>
        <rFont val="Arial"/>
        <family val="2"/>
      </rPr>
      <t xml:space="preserve">
      Number of patient-days</t>
    </r>
  </si>
  <si>
    <r>
      <t xml:space="preserve">Ventilator-associated PNEU rate </t>
    </r>
    <r>
      <rPr>
        <b/>
        <vertAlign val="superscript"/>
        <sz val="10"/>
        <rFont val="Arial"/>
        <family val="2"/>
      </rPr>
      <t>*</t>
    </r>
  </si>
  <si>
    <r>
      <t xml:space="preserve">Ventilator utilization ratio </t>
    </r>
    <r>
      <rPr>
        <b/>
        <vertAlign val="superscript"/>
        <sz val="10"/>
        <rFont val="Arial"/>
        <family val="2"/>
      </rPr>
      <t>**</t>
    </r>
  </si>
  <si>
    <r>
      <t>PNEU</t>
    </r>
    <r>
      <rPr>
        <sz val="10"/>
        <rFont val="Arial"/>
        <family val="2"/>
      </rPr>
      <t>, pneumonia infection;</t>
    </r>
    <r>
      <rPr>
        <i/>
        <sz val="10"/>
        <rFont val="Arial"/>
        <family val="2"/>
      </rPr>
      <t xml:space="preserve"> VAP</t>
    </r>
    <r>
      <rPr>
        <sz val="10"/>
        <rFont val="Arial"/>
        <family val="2"/>
      </rPr>
      <t>, ventilator-associated PNEU.</t>
    </r>
  </si>
  <si>
    <r>
      <t xml:space="preserve">*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Number of VAP                </t>
    </r>
    <r>
      <rPr>
        <sz val="10"/>
        <rFont val="Arial"/>
        <family val="2"/>
      </rPr>
      <t xml:space="preserve"> x 1000
     Number of ventilator-days</t>
    </r>
  </si>
  <si>
    <r>
      <t>**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ventilator-days</t>
    </r>
    <r>
      <rPr>
        <sz val="10"/>
        <rFont val="Arial"/>
        <family val="2"/>
      </rPr>
      <t xml:space="preserve">
      Number of patient-days</t>
    </r>
  </si>
  <si>
    <r>
      <t xml:space="preserve">Central line-associated BSI rate </t>
    </r>
    <r>
      <rPr>
        <b/>
        <vertAlign val="superscript"/>
        <sz val="10"/>
        <rFont val="Arial"/>
        <family val="2"/>
      </rPr>
      <t>*</t>
    </r>
  </si>
  <si>
    <r>
      <t xml:space="preserve">Central line utilization ratio </t>
    </r>
    <r>
      <rPr>
        <b/>
        <vertAlign val="superscript"/>
        <sz val="10"/>
        <rFont val="Arial"/>
        <family val="2"/>
      </rPr>
      <t>**</t>
    </r>
  </si>
  <si>
    <r>
      <t xml:space="preserve">*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Number of CLABSI                </t>
    </r>
    <r>
      <rPr>
        <sz val="10"/>
        <rFont val="Arial"/>
        <family val="2"/>
      </rPr>
      <t xml:space="preserve"> x 1000
        Number of central line-days</t>
    </r>
  </si>
  <si>
    <r>
      <t>**</t>
    </r>
    <r>
      <rPr>
        <sz val="10"/>
        <rFont val="Arial"/>
        <family val="2"/>
      </rPr>
      <t xml:space="preserve">    </t>
    </r>
    <r>
      <rPr>
        <u/>
        <sz val="10"/>
        <rFont val="Arial"/>
        <family val="2"/>
      </rPr>
      <t>Number of central line-days</t>
    </r>
    <r>
      <rPr>
        <sz val="10"/>
        <rFont val="Arial"/>
        <family val="2"/>
      </rPr>
      <t xml:space="preserve">
             Number of patient-days</t>
    </r>
  </si>
  <si>
    <r>
      <t xml:space="preserve">Umbilical catheter-associated BSI rate </t>
    </r>
    <r>
      <rPr>
        <b/>
        <vertAlign val="superscript"/>
        <sz val="10"/>
        <rFont val="Arial"/>
        <family val="2"/>
      </rPr>
      <t>*</t>
    </r>
  </si>
  <si>
    <r>
      <t xml:space="preserve">Umbilical catheter utilization ratio </t>
    </r>
    <r>
      <rPr>
        <b/>
        <vertAlign val="superscript"/>
        <sz val="10"/>
        <rFont val="Arial"/>
        <family val="2"/>
      </rPr>
      <t>**</t>
    </r>
  </si>
  <si>
    <r>
      <t>*</t>
    </r>
    <r>
      <rPr>
        <sz val="10"/>
        <rFont val="Arial"/>
        <family val="2"/>
      </rPr>
      <t xml:space="preserve">    </t>
    </r>
    <r>
      <rPr>
        <u/>
        <sz val="10"/>
        <rFont val="Arial"/>
        <family val="2"/>
      </rPr>
      <t xml:space="preserve">       Number of UCAB                      </t>
    </r>
    <r>
      <rPr>
        <sz val="10"/>
        <rFont val="Arial"/>
        <family val="2"/>
      </rPr>
      <t xml:space="preserve">   x 1000
     Number of umbilical catheter-days</t>
    </r>
  </si>
  <si>
    <r>
      <t>**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umbilical catheter-days</t>
    </r>
    <r>
      <rPr>
        <sz val="10"/>
        <rFont val="Arial"/>
        <family val="2"/>
      </rPr>
      <t xml:space="preserve">
               Number of patient-days</t>
    </r>
  </si>
  <si>
    <r>
      <t>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 xml:space="preserve">     Number of CLABSI                </t>
    </r>
    <r>
      <rPr>
        <sz val="10"/>
        <rFont val="Arial"/>
        <family val="2"/>
      </rPr>
      <t xml:space="preserve"> x 1000
        Number of central line-days</t>
    </r>
  </si>
  <si>
    <r>
      <t>**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central line-days</t>
    </r>
    <r>
      <rPr>
        <sz val="10"/>
        <rFont val="Arial"/>
        <family val="2"/>
      </rPr>
      <t xml:space="preserve">
            Number of patient-days</t>
    </r>
  </si>
  <si>
    <r>
      <t>**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umbilical catheter-days</t>
    </r>
    <r>
      <rPr>
        <sz val="10"/>
        <rFont val="Arial"/>
        <family val="2"/>
      </rPr>
      <t xml:space="preserve">
              Number of patient-days</t>
    </r>
  </si>
  <si>
    <r>
      <t>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 xml:space="preserve">     Number of VAP                </t>
    </r>
    <r>
      <rPr>
        <sz val="10"/>
        <rFont val="Arial"/>
        <family val="2"/>
      </rPr>
      <t xml:space="preserve"> x 1000
     Number of ventilator-days</t>
    </r>
  </si>
  <si>
    <r>
      <t>*</t>
    </r>
    <r>
      <rPr>
        <sz val="10"/>
        <rFont val="Arial"/>
        <family val="2"/>
      </rPr>
      <t xml:space="preserve">     </t>
    </r>
    <r>
      <rPr>
        <u/>
        <sz val="10"/>
        <rFont val="Arial"/>
        <family val="2"/>
      </rPr>
      <t xml:space="preserve">          Number of UCAB                    </t>
    </r>
    <r>
      <rPr>
        <sz val="10"/>
        <rFont val="Arial"/>
        <family val="2"/>
      </rPr>
      <t xml:space="preserve">    x 1000
       Number of umbilical catheter-days</t>
    </r>
  </si>
  <si>
    <r>
      <t>PNEU</t>
    </r>
    <r>
      <rPr>
        <sz val="10"/>
        <rFont val="Arial"/>
        <family val="2"/>
      </rPr>
      <t>, pneumonia infection;</t>
    </r>
    <r>
      <rPr>
        <i/>
        <sz val="10"/>
        <rFont val="Arial"/>
        <family val="2"/>
      </rPr>
      <t xml:space="preserve"> VAP</t>
    </r>
    <r>
      <rPr>
        <sz val="10"/>
        <rFont val="Arial"/>
        <family val="2"/>
      </rPr>
      <t>, ventilator-associated PNEU</t>
    </r>
    <r>
      <rPr>
        <i/>
        <sz val="10"/>
        <rFont val="Arial"/>
        <family val="2"/>
      </rPr>
      <t>.</t>
    </r>
  </si>
  <si>
    <t>10 (6)</t>
  </si>
  <si>
    <t>6 (3)</t>
  </si>
  <si>
    <t>7 (1)</t>
  </si>
  <si>
    <t>11 (3)</t>
  </si>
  <si>
    <t>17 (16)</t>
  </si>
  <si>
    <t>0 ( 0.0)</t>
  </si>
  <si>
    <t>5 ( 0.3)</t>
  </si>
  <si>
    <t>111 (93)</t>
  </si>
  <si>
    <t>LCBI</t>
  </si>
  <si>
    <t>Criterion 1</t>
  </si>
  <si>
    <r>
      <t>BSI</t>
    </r>
    <r>
      <rPr>
        <sz val="10"/>
        <rFont val="Arial"/>
        <family val="2"/>
      </rPr>
      <t xml:space="preserve">, bloodstream infection; </t>
    </r>
    <r>
      <rPr>
        <i/>
        <sz val="10"/>
        <rFont val="Arial"/>
        <family val="2"/>
      </rPr>
      <t>LCBI</t>
    </r>
    <r>
      <rPr>
        <sz val="10"/>
        <rFont val="Arial"/>
        <family val="2"/>
      </rPr>
      <t>, laboratory-confirmed BSI</t>
    </r>
    <r>
      <rPr>
        <i/>
        <sz val="10"/>
        <rFont val="Arial"/>
        <family val="2"/>
      </rPr>
      <t>.</t>
    </r>
  </si>
  <si>
    <t>Permanent Central Line</t>
  </si>
  <si>
    <t>Temporary Central Line</t>
  </si>
  <si>
    <t>SUTI</t>
  </si>
  <si>
    <t>PNU1</t>
  </si>
  <si>
    <t>PNU2</t>
  </si>
  <si>
    <t>PNU3</t>
  </si>
  <si>
    <t>Central line-associated BSI</t>
  </si>
  <si>
    <t>&lt;= 750 grams</t>
  </si>
  <si>
    <t>750-1000 grams</t>
  </si>
  <si>
    <t>Umbilical catheter-associated BSI</t>
  </si>
  <si>
    <t xml:space="preserve">Table 2.  NHSN hospitals contributing data used in this report
               By hospital type and bedsize </t>
  </si>
  <si>
    <r>
      <t>+</t>
    </r>
    <r>
      <rPr>
        <sz val="10"/>
        <rFont val="Arial"/>
        <family val="2"/>
      </rPr>
      <t xml:space="preserve">    Number of locations meeting minimum requirements for percentile distributions if less than total number of locations.  
       If this number &lt; 20, percentile distributions are not calculated.</t>
    </r>
  </si>
  <si>
    <r>
      <t>BSI</t>
    </r>
    <r>
      <rPr>
        <sz val="10"/>
        <rFont val="Arial"/>
        <family val="2"/>
      </rPr>
      <t>, bloodstream infection;</t>
    </r>
    <r>
      <rPr>
        <i/>
        <sz val="10"/>
        <rFont val="Arial"/>
        <family val="2"/>
      </rPr>
      <t xml:space="preserve"> CLABSI</t>
    </r>
    <r>
      <rPr>
        <sz val="10"/>
        <rFont val="Arial"/>
        <family val="2"/>
      </rPr>
      <t>, central line-associated BSI.</t>
    </r>
  </si>
  <si>
    <t>No. of
PCLABS</t>
  </si>
  <si>
    <t>Permanent
Central line-
days</t>
  </si>
  <si>
    <t>No. of
TCLABS</t>
  </si>
  <si>
    <t>Temporary
Central line-
days</t>
  </si>
  <si>
    <r>
      <t>BSI</t>
    </r>
    <r>
      <rPr>
        <sz val="10"/>
        <rFont val="Arial"/>
        <family val="2"/>
      </rPr>
      <t>, bloodstream infection;</t>
    </r>
    <r>
      <rPr>
        <i/>
        <sz val="10"/>
        <rFont val="Arial"/>
        <family val="2"/>
      </rPr>
      <t xml:space="preserve"> PCLAB</t>
    </r>
    <r>
      <rPr>
        <sz val="10"/>
        <rFont val="Arial"/>
        <family val="2"/>
      </rPr>
      <t>, permanent central line-associated BSI; TCLAB, temporary central line-associated BSI</t>
    </r>
  </si>
  <si>
    <t>41 (  2.3)</t>
  </si>
  <si>
    <t>1550 ( 88.6)</t>
  </si>
  <si>
    <t>49 ( 2.8)</t>
  </si>
  <si>
    <t>19 ( 1.1)</t>
  </si>
  <si>
    <t>11 ( 0.6)</t>
  </si>
  <si>
    <t>6 ( 0.3)</t>
  </si>
  <si>
    <t>29 ( 1.7)</t>
  </si>
  <si>
    <t>4 ( 0.2)</t>
  </si>
  <si>
    <t>1749 (100)</t>
  </si>
  <si>
    <t>85 ( 4.9)</t>
  </si>
  <si>
    <t>113 ( 6.5)</t>
  </si>
  <si>
    <t>834 (47.7)</t>
  </si>
  <si>
    <t>81 ( 4.5)</t>
  </si>
  <si>
    <t xml:space="preserve"> 1113(63.6)</t>
  </si>
  <si>
    <t>117 ( 6.7)</t>
  </si>
  <si>
    <t>69 ( 3.9)</t>
  </si>
  <si>
    <t>74 ( 4.2)</t>
  </si>
  <si>
    <t>237 (13.6)</t>
  </si>
  <si>
    <t>497 (28.4)</t>
  </si>
  <si>
    <t>83 ( 4.7)</t>
  </si>
  <si>
    <t>22 ( 1.3)</t>
  </si>
  <si>
    <t>10 ( 0.6)</t>
  </si>
  <si>
    <t>134 ( 7.7)</t>
  </si>
  <si>
    <t>3 ( 0.1)</t>
  </si>
  <si>
    <t>284 (16.0)</t>
  </si>
  <si>
    <t>197 (11.3)</t>
  </si>
  <si>
    <t>1091 (62.5)</t>
  </si>
  <si>
    <t>177 (10.2)</t>
  </si>
  <si>
    <t>252 (246)</t>
  </si>
  <si>
    <t>135 (134)</t>
  </si>
  <si>
    <t>191 (183)</t>
  </si>
  <si>
    <t>837 (771)</t>
  </si>
  <si>
    <t>324 (323)</t>
  </si>
  <si>
    <t>142 (135)</t>
  </si>
  <si>
    <t>223 (222)</t>
  </si>
  <si>
    <t>Step down Neonatal ICU (Level II)</t>
  </si>
  <si>
    <t>214 (213)</t>
  </si>
  <si>
    <t>11 (9)</t>
  </si>
  <si>
    <t>807 (804)</t>
  </si>
  <si>
    <t>7 (6)</t>
  </si>
  <si>
    <t>54 (53)</t>
  </si>
  <si>
    <t>56 (12)</t>
  </si>
  <si>
    <t>21 (9)</t>
  </si>
  <si>
    <t>17 (3)</t>
  </si>
  <si>
    <t>32 (4)</t>
  </si>
  <si>
    <t>289 (274)</t>
  </si>
  <si>
    <t>807 (751)</t>
  </si>
  <si>
    <t>94 (59)</t>
  </si>
  <si>
    <t>18 (16)</t>
  </si>
  <si>
    <t>21 (20)</t>
  </si>
  <si>
    <t>84 (71)</t>
  </si>
  <si>
    <t>4 (3)</t>
  </si>
  <si>
    <t>54 (5)</t>
  </si>
  <si>
    <t>161 (141)</t>
  </si>
  <si>
    <t>142 (136)</t>
  </si>
  <si>
    <t>13 (12)</t>
  </si>
  <si>
    <t>Long-Term Care Unit</t>
  </si>
  <si>
    <t>252 (250)</t>
  </si>
  <si>
    <t>191 (189)</t>
  </si>
  <si>
    <t>837 (824)</t>
  </si>
  <si>
    <t>142 (141)</t>
  </si>
  <si>
    <t>25 (24)</t>
  </si>
  <si>
    <t>60 (55)</t>
  </si>
  <si>
    <t>51 (49)</t>
  </si>
  <si>
    <t>84 (81)</t>
  </si>
  <si>
    <t>51 (50)</t>
  </si>
  <si>
    <t>Table 4.    Pooled means and key percentiles of the distribution of laboratory-confirmed permanent and temporary  
                central line-associated BSI rates and central line utilization ratios, by type of location, DA module, 2009</t>
  </si>
  <si>
    <t>Table 3.    Pooled means and key percentiles of the distribution of laboratory-confirmed central line-associated  
                BSI rates and central line utilization ratios, by type of location, DA module, 2009</t>
  </si>
  <si>
    <t>Table 5.   Pooled means and key percentiles of the distribution of urinary catheter-associated UTI
               rates and urinary catheter utilization ratios, by type of location, DA module, 2009</t>
  </si>
  <si>
    <t>112 (109)</t>
  </si>
  <si>
    <t>270 (259)</t>
  </si>
  <si>
    <t>116 (115)</t>
  </si>
  <si>
    <t>55 (52)</t>
  </si>
  <si>
    <t>41 (40)</t>
  </si>
  <si>
    <t>153 (148)</t>
  </si>
  <si>
    <t>71 (27)</t>
  </si>
  <si>
    <t>21 (15)</t>
  </si>
  <si>
    <t>56 (50)</t>
  </si>
  <si>
    <t>213 (208)</t>
  </si>
  <si>
    <t>623 (602)</t>
  </si>
  <si>
    <t>63 (34)</t>
  </si>
  <si>
    <t>14 (6)</t>
  </si>
  <si>
    <t>66 (64)</t>
  </si>
  <si>
    <t>77 (75)</t>
  </si>
  <si>
    <t>147 (132)</t>
  </si>
  <si>
    <t>112 (111)</t>
  </si>
  <si>
    <t>270 (266)</t>
  </si>
  <si>
    <t>153 (152)</t>
  </si>
  <si>
    <t>623 (618)</t>
  </si>
  <si>
    <t>66 (65)</t>
  </si>
  <si>
    <t>Medical 
     - Major teaching</t>
  </si>
  <si>
    <t>Medical 
     - All other</t>
  </si>
  <si>
    <t>Medical/Surgical 
     - Major teaching</t>
  </si>
  <si>
    <t>Medical/Surgical 
     - All other &lt;= 15 beds</t>
  </si>
  <si>
    <t>Medical/Surgical 
     - All other &gt; 15 beds</t>
  </si>
  <si>
    <t>125 (116)</t>
  </si>
  <si>
    <t>110 (107)</t>
  </si>
  <si>
    <t>75 (74)</t>
  </si>
  <si>
    <t>97 (92)</t>
  </si>
  <si>
    <t>359 (305)</t>
  </si>
  <si>
    <t>154 (152)</t>
  </si>
  <si>
    <t>72 (70)</t>
  </si>
  <si>
    <t>9 (7)</t>
  </si>
  <si>
    <t>44 (42)</t>
  </si>
  <si>
    <t>124 (122)</t>
  </si>
  <si>
    <t>37 (33)</t>
  </si>
  <si>
    <t>25 (13)</t>
  </si>
  <si>
    <t>125 (124)</t>
  </si>
  <si>
    <t>97 (96)</t>
  </si>
  <si>
    <t>359 (352)</t>
  </si>
  <si>
    <t>Table 6.    Pooled means and key percentiles of the distribution of ventilator-associated PNEU 
                 rates and ventilator utilization ratios, by type of location, DA module, 2009</t>
  </si>
  <si>
    <t>Table 7.  Pooled means and key percentiles of the distribution of central line-associated BSI
               rates and central line utilization ratios for level III NICUs, DA module, 2009</t>
  </si>
  <si>
    <t>172 (150)</t>
  </si>
  <si>
    <t>179 (159)</t>
  </si>
  <si>
    <t>183 (156)</t>
  </si>
  <si>
    <t>172 (134)</t>
  </si>
  <si>
    <t>167 (106)</t>
  </si>
  <si>
    <t>172 (164)</t>
  </si>
  <si>
    <t>179 (177)</t>
  </si>
  <si>
    <t>183 (180)</t>
  </si>
  <si>
    <t>172 (170)</t>
  </si>
  <si>
    <t>111 (78)</t>
  </si>
  <si>
    <t>125 (99)</t>
  </si>
  <si>
    <t>148 (103)</t>
  </si>
  <si>
    <t>142 (78)</t>
  </si>
  <si>
    <t>136 (58)</t>
  </si>
  <si>
    <t>125 (115)</t>
  </si>
  <si>
    <t>148 (136)</t>
  </si>
  <si>
    <t>136 (121)</t>
  </si>
  <si>
    <t>173 (125)</t>
  </si>
  <si>
    <t>176 (124)</t>
  </si>
  <si>
    <t>180 (123)</t>
  </si>
  <si>
    <t>178 (106)</t>
  </si>
  <si>
    <t>178 (125)</t>
  </si>
  <si>
    <t>173 (160)</t>
  </si>
  <si>
    <t>176 (173)</t>
  </si>
  <si>
    <t>180 (176)</t>
  </si>
  <si>
    <t>178 (176)</t>
  </si>
  <si>
    <t>178 (177)</t>
  </si>
  <si>
    <t>110 (52)</t>
  </si>
  <si>
    <t>127 (63)</t>
  </si>
  <si>
    <t>140 (76)</t>
  </si>
  <si>
    <t>151 (72)</t>
  </si>
  <si>
    <t>150 (75)</t>
  </si>
  <si>
    <t>110 (83)</t>
  </si>
  <si>
    <t>127 (105)</t>
  </si>
  <si>
    <t>140 (127)</t>
  </si>
  <si>
    <t>151 (143)</t>
  </si>
  <si>
    <t>150 (142)</t>
  </si>
  <si>
    <t>85 (79)</t>
  </si>
  <si>
    <t>86 (72)</t>
  </si>
  <si>
    <t>90 (62)</t>
  </si>
  <si>
    <t>88 (45)</t>
  </si>
  <si>
    <t>87 (53)</t>
  </si>
  <si>
    <t>85 (83)</t>
  </si>
  <si>
    <t>90 (87)</t>
  </si>
  <si>
    <t>88 (85)</t>
  </si>
  <si>
    <t>87 (86)</t>
  </si>
  <si>
    <t>Table 11.    Pooled means and key percentiles of the distribution of ventilator-associated PNEU 
                  rates and ventilator utilization ratios for level III NICUs, DA module, 2009</t>
  </si>
  <si>
    <t>55 (42)</t>
  </si>
  <si>
    <t>61 (41)</t>
  </si>
  <si>
    <t>70 (33)</t>
  </si>
  <si>
    <t>67 (28)</t>
  </si>
  <si>
    <t>71 (28)</t>
  </si>
  <si>
    <t>55 (45)</t>
  </si>
  <si>
    <t>61 (51)</t>
  </si>
  <si>
    <t>70 (62)</t>
  </si>
  <si>
    <t>71 (66)</t>
  </si>
  <si>
    <t>Table 12.    Pooled means and key percentiles of the distribution of ventilator-associated PNEU 
                  rates and ventilator utilization ratios for level II/III NICUs, DA module, 2009</t>
  </si>
  <si>
    <t>Table 13.    Distribution of criteria for central line-associated laboratory confirmed
                  BSI by location, 2009</t>
  </si>
  <si>
    <t>Table 14.    Distribution of criteria for permanent and temporary central line-associated  
                  laboratory confirmed BSI by location, 2009</t>
  </si>
  <si>
    <t>ABUTI</t>
  </si>
  <si>
    <t>Table 16.  Distribution of specific sites of ventilator-associated pneumonia by location, 2009</t>
  </si>
  <si>
    <t>Table 20.  Distribution of specific sites of ventilator-associated pneumonia
                among Level II/III NICUs by birthweight, 2009</t>
  </si>
  <si>
    <t>Table 19.  Distribution of specific sites of ventilator-associated pneumonia
                among Level III NICUs by birthweight, 2009</t>
  </si>
  <si>
    <t>Table 10.  Pooled means and key percentiles of the distribution of umbilical catheter-associated BSI
              rates and umbilical catheter utilization ratios for level II/III NICUs, DA module, 2009</t>
  </si>
  <si>
    <t>Table 9.  Pooled means and key percentiles of the distribution of central line-associated BSI rates
               and central line utilization ratios for level II/III NICUs, DA module, 2009</t>
  </si>
  <si>
    <t>Table 8.  Pooled means and key percentiles of the distribution of umbilical catheter-associated BSI
              rates and umbilical catheter utilization ratios for level III NICUs, DA module, 2009</t>
  </si>
  <si>
    <t>Medical 
  - Major teaching</t>
  </si>
  <si>
    <t>Medical 
  - All other</t>
  </si>
  <si>
    <t>Medical/Surgical 
  - Major teaching</t>
  </si>
  <si>
    <t>Medical/Surgical 
  - All other &lt;= 15 beds</t>
  </si>
  <si>
    <t>Medical/Surgical 
  - All other &gt; 15 beds</t>
  </si>
  <si>
    <t xml:space="preserve">Acute Stroke </t>
  </si>
  <si>
    <t xml:space="preserve">Behavioral Health/Psych </t>
  </si>
  <si>
    <t xml:space="preserve">Genitourinary </t>
  </si>
  <si>
    <t xml:space="preserve">Gerontology </t>
  </si>
  <si>
    <t xml:space="preserve">Gynecology </t>
  </si>
  <si>
    <t xml:space="preserve">Labor and Delivery </t>
  </si>
  <si>
    <t xml:space="preserve">Medical </t>
  </si>
  <si>
    <t xml:space="preserve">Medical/Surgical </t>
  </si>
  <si>
    <t xml:space="preserve">Neurology </t>
  </si>
  <si>
    <t xml:space="preserve">Orthopedic </t>
  </si>
  <si>
    <t xml:space="preserve">Orthopedic Trauma </t>
  </si>
  <si>
    <t xml:space="preserve">Medical Pediatric </t>
  </si>
  <si>
    <t xml:space="preserve">Pediatric Med/Surg </t>
  </si>
  <si>
    <t xml:space="preserve">Pediatric Rehabilitation </t>
  </si>
  <si>
    <t xml:space="preserve">Postpartum </t>
  </si>
  <si>
    <t xml:space="preserve">Pulmonary </t>
  </si>
  <si>
    <t xml:space="preserve">Rehabilitation </t>
  </si>
  <si>
    <t xml:space="preserve">Vascular Surgery </t>
  </si>
  <si>
    <t>Well Baby Nursery (Level I)</t>
  </si>
  <si>
    <t>214 (204)</t>
  </si>
  <si>
    <t>Labor, Delivery, Recovery, Postpartum Suite</t>
  </si>
  <si>
    <t>Pediatric Medical</t>
  </si>
  <si>
    <t>Medical
  - Major teaching</t>
  </si>
  <si>
    <t xml:space="preserve">Pediatric Orthopedic </t>
  </si>
  <si>
    <t xml:space="preserve">Pediatric Medical  </t>
  </si>
  <si>
    <t>Table 15.  Distribution of specific sites of urinary catheter-associated UTI by location, 2009</t>
  </si>
  <si>
    <t>Criterion 2/3</t>
  </si>
  <si>
    <t>Table 18.  Distribution of specific sites and criteria for device-associated 
                 BSI among Level II/III NICUs by birthweight, 2009</t>
  </si>
  <si>
    <t>Table 17.  Distribution of specific sites and criteria for device-associated 
                 BSI among Level III NICUs by birthweight, 2009</t>
  </si>
  <si>
    <r>
      <t>BSI</t>
    </r>
    <r>
      <rPr>
        <sz val="10"/>
        <rFont val="Arial"/>
        <family val="2"/>
      </rPr>
      <t>, bloodstream infection, includes laboratory-confirmed BSI;</t>
    </r>
    <r>
      <rPr>
        <i/>
        <sz val="10"/>
        <rFont val="Arial"/>
        <family val="2"/>
      </rPr>
      <t xml:space="preserve"> CLABSI</t>
    </r>
    <r>
      <rPr>
        <sz val="10"/>
        <rFont val="Arial"/>
        <family val="2"/>
      </rPr>
      <t>, central line-associated BSI.</t>
    </r>
  </si>
  <si>
    <r>
      <t>BSI</t>
    </r>
    <r>
      <rPr>
        <sz val="10"/>
        <rFont val="Arial"/>
        <family val="2"/>
      </rPr>
      <t>, bloodstream infection, includes laboratory-confirmed BSI;</t>
    </r>
    <r>
      <rPr>
        <i/>
        <sz val="10"/>
        <rFont val="Arial"/>
        <family val="2"/>
      </rPr>
      <t xml:space="preserve"> 
UCAB</t>
    </r>
    <r>
      <rPr>
        <sz val="10"/>
        <rFont val="Arial"/>
        <family val="2"/>
      </rPr>
      <t>, umbilical catheter-associated BSI.</t>
    </r>
  </si>
  <si>
    <r>
      <t>BSI</t>
    </r>
    <r>
      <rPr>
        <sz val="10"/>
        <rFont val="Arial"/>
        <family val="2"/>
      </rPr>
      <t>, bloodstream infection, includes laboratory-confirmed BSI;</t>
    </r>
    <r>
      <rPr>
        <i/>
        <sz val="10"/>
        <rFont val="Arial"/>
        <family val="2"/>
      </rPr>
      <t xml:space="preserve"> UCAB</t>
    </r>
    <r>
      <rPr>
        <sz val="10"/>
        <rFont val="Arial"/>
        <family val="2"/>
      </rPr>
      <t>, umbilical catheter-associated BSI.</t>
    </r>
  </si>
  <si>
    <r>
      <t>BSI</t>
    </r>
    <r>
      <rPr>
        <sz val="10"/>
        <rFont val="Arial"/>
        <family val="2"/>
      </rPr>
      <t xml:space="preserve">, bloodstream infection; </t>
    </r>
    <r>
      <rPr>
        <i/>
        <sz val="10"/>
        <rFont val="Arial"/>
        <family val="2"/>
      </rPr>
      <t>LCBI</t>
    </r>
    <r>
      <rPr>
        <sz val="10"/>
        <rFont val="Arial"/>
        <family val="2"/>
      </rPr>
      <t>, laboratory confirmed bloodstream infection.</t>
    </r>
  </si>
  <si>
    <t>See reference 7 for criteria.</t>
  </si>
  <si>
    <t>see reference 10 for criteria</t>
  </si>
  <si>
    <t>See reference 11 for criteria.</t>
  </si>
  <si>
    <t>Am J Infect Control 2011;39:349-67.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</si>
</sst>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3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MS Sans Serif"/>
      <family val="2"/>
    </font>
    <font>
      <u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8"/>
      </bottom>
      <diagonal/>
    </border>
    <border>
      <left style="thin">
        <color indexed="55"/>
      </left>
      <right/>
      <top style="thin">
        <color indexed="55"/>
      </top>
      <bottom style="thin">
        <color indexed="8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/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/>
  </cellStyleXfs>
  <cellXfs count="250">
    <xf numFmtId="0" fontId="0" fillId="0" borderId="0" xfId="0"/>
    <xf numFmtId="0" fontId="0" fillId="0" borderId="0" xfId="0" quotePrefix="1" applyNumberFormat="1"/>
    <xf numFmtId="0" fontId="4" fillId="0" borderId="0" xfId="3"/>
    <xf numFmtId="0" fontId="6" fillId="2" borderId="2" xfId="3" applyFont="1" applyFill="1" applyBorder="1" applyAlignment="1">
      <alignment horizontal="left" wrapText="1"/>
    </xf>
    <xf numFmtId="0" fontId="6" fillId="2" borderId="2" xfId="3" applyFont="1" applyFill="1" applyBorder="1" applyAlignment="1">
      <alignment horizontal="center" wrapText="1"/>
    </xf>
    <xf numFmtId="0" fontId="7" fillId="2" borderId="3" xfId="3" applyFont="1" applyFill="1" applyBorder="1" applyAlignment="1">
      <alignment horizontal="left" vertical="top" wrapText="1"/>
    </xf>
    <xf numFmtId="0" fontId="7" fillId="2" borderId="3" xfId="3" applyFont="1" applyFill="1" applyBorder="1" applyAlignment="1">
      <alignment horizontal="right" vertical="top" wrapText="1"/>
    </xf>
    <xf numFmtId="0" fontId="7" fillId="2" borderId="4" xfId="3" applyFont="1" applyFill="1" applyBorder="1" applyAlignment="1">
      <alignment horizontal="left" vertical="top" wrapText="1"/>
    </xf>
    <xf numFmtId="0" fontId="7" fillId="2" borderId="4" xfId="3" applyFont="1" applyFill="1" applyBorder="1" applyAlignment="1">
      <alignment horizontal="right" vertical="top" wrapText="1"/>
    </xf>
    <xf numFmtId="0" fontId="7" fillId="2" borderId="5" xfId="3" applyFont="1" applyFill="1" applyBorder="1" applyAlignment="1">
      <alignment horizontal="left" vertical="top" wrapText="1"/>
    </xf>
    <xf numFmtId="0" fontId="7" fillId="2" borderId="5" xfId="3" applyFont="1" applyFill="1" applyBorder="1" applyAlignment="1">
      <alignment horizontal="right" vertical="top" wrapText="1"/>
    </xf>
    <xf numFmtId="0" fontId="2" fillId="0" borderId="4" xfId="0" applyFont="1" applyBorder="1"/>
    <xf numFmtId="0" fontId="2" fillId="0" borderId="6" xfId="0" applyFont="1" applyBorder="1"/>
    <xf numFmtId="0" fontId="7" fillId="2" borderId="6" xfId="3" applyFont="1" applyFill="1" applyBorder="1" applyAlignment="1">
      <alignment horizontal="right" vertical="top" wrapText="1"/>
    </xf>
    <xf numFmtId="0" fontId="6" fillId="2" borderId="5" xfId="3" applyFont="1" applyFill="1" applyBorder="1" applyAlignment="1">
      <alignment horizontal="left" vertical="top" wrapText="1"/>
    </xf>
    <xf numFmtId="0" fontId="8" fillId="0" borderId="5" xfId="3" applyFont="1" applyBorder="1" applyAlignment="1">
      <alignment horizontal="right"/>
    </xf>
    <xf numFmtId="0" fontId="6" fillId="2" borderId="4" xfId="3" applyFont="1" applyFill="1" applyBorder="1" applyAlignment="1">
      <alignment horizontal="center" vertical="top" wrapText="1"/>
    </xf>
    <xf numFmtId="0" fontId="6" fillId="2" borderId="6" xfId="3" applyFont="1" applyFill="1" applyBorder="1" applyAlignment="1">
      <alignment horizontal="center" wrapText="1"/>
    </xf>
    <xf numFmtId="1" fontId="7" fillId="2" borderId="5" xfId="3" applyNumberFormat="1" applyFont="1" applyFill="1" applyBorder="1" applyAlignment="1">
      <alignment horizontal="right" vertical="top" wrapText="1"/>
    </xf>
    <xf numFmtId="1" fontId="7" fillId="2" borderId="4" xfId="3" applyNumberFormat="1" applyFont="1" applyFill="1" applyBorder="1" applyAlignment="1">
      <alignment horizontal="right" vertical="top" wrapText="1"/>
    </xf>
    <xf numFmtId="0" fontId="7" fillId="2" borderId="2" xfId="3" applyFont="1" applyFill="1" applyBorder="1" applyAlignment="1">
      <alignment horizontal="left" vertical="top" wrapText="1"/>
    </xf>
    <xf numFmtId="1" fontId="7" fillId="2" borderId="2" xfId="3" applyNumberFormat="1" applyFont="1" applyFill="1" applyBorder="1" applyAlignment="1">
      <alignment horizontal="right" vertical="top" wrapText="1"/>
    </xf>
    <xf numFmtId="0" fontId="6" fillId="2" borderId="3" xfId="3" applyFont="1" applyFill="1" applyBorder="1" applyAlignment="1">
      <alignment horizontal="left" vertical="top" wrapText="1"/>
    </xf>
    <xf numFmtId="1" fontId="7" fillId="2" borderId="3" xfId="3" applyNumberFormat="1" applyFont="1" applyFill="1" applyBorder="1" applyAlignment="1">
      <alignment horizontal="right" vertical="top" wrapText="1"/>
    </xf>
    <xf numFmtId="0" fontId="8" fillId="0" borderId="0" xfId="3" applyFont="1"/>
    <xf numFmtId="2" fontId="8" fillId="0" borderId="0" xfId="2" applyNumberFormat="1" applyFont="1"/>
    <xf numFmtId="0" fontId="8" fillId="0" borderId="0" xfId="2" applyFont="1"/>
    <xf numFmtId="0" fontId="9" fillId="0" borderId="0" xfId="2" applyNumberFormat="1" applyFont="1"/>
    <xf numFmtId="3" fontId="9" fillId="0" borderId="0" xfId="2" applyNumberFormat="1" applyFont="1" applyAlignment="1">
      <alignment horizontal="center" wrapText="1"/>
    </xf>
    <xf numFmtId="0" fontId="10" fillId="0" borderId="0" xfId="2" applyNumberFormat="1" applyFont="1"/>
    <xf numFmtId="0" fontId="10" fillId="0" borderId="0" xfId="0" applyNumberFormat="1" applyFont="1"/>
    <xf numFmtId="0" fontId="8" fillId="0" borderId="0" xfId="0" quotePrefix="1" applyNumberFormat="1" applyFont="1"/>
    <xf numFmtId="0" fontId="8" fillId="0" borderId="0" xfId="0" applyFont="1"/>
    <xf numFmtId="164" fontId="8" fillId="0" borderId="0" xfId="2" applyNumberFormat="1" applyFont="1"/>
    <xf numFmtId="164" fontId="9" fillId="0" borderId="0" xfId="2" applyNumberFormat="1" applyFont="1" applyAlignment="1">
      <alignment horizontal="center" wrapText="1"/>
    </xf>
    <xf numFmtId="3" fontId="8" fillId="0" borderId="0" xfId="0" applyNumberFormat="1" applyFont="1"/>
    <xf numFmtId="0" fontId="4" fillId="0" borderId="0" xfId="3" applyFont="1"/>
    <xf numFmtId="0" fontId="8" fillId="0" borderId="0" xfId="0" applyFont="1" applyAlignment="1"/>
    <xf numFmtId="3" fontId="8" fillId="0" borderId="0" xfId="2" applyNumberFormat="1" applyFont="1"/>
    <xf numFmtId="0" fontId="9" fillId="0" borderId="0" xfId="0" applyFont="1" applyAlignment="1">
      <alignment horizontal="center"/>
    </xf>
    <xf numFmtId="0" fontId="9" fillId="0" borderId="0" xfId="2" applyNumberFormat="1" applyFont="1" applyAlignment="1">
      <alignment horizontal="center" wrapText="1"/>
    </xf>
    <xf numFmtId="10" fontId="9" fillId="0" borderId="0" xfId="2" applyNumberFormat="1" applyFont="1" applyAlignment="1">
      <alignment horizontal="center" wrapText="1"/>
    </xf>
    <xf numFmtId="0" fontId="8" fillId="0" borderId="0" xfId="0" applyNumberFormat="1" applyFont="1"/>
    <xf numFmtId="0" fontId="9" fillId="0" borderId="0" xfId="2" applyNumberFormat="1" applyFont="1" applyAlignment="1">
      <alignment horizontal="left" wrapText="1"/>
    </xf>
    <xf numFmtId="0" fontId="8" fillId="0" borderId="0" xfId="0" applyFont="1" applyAlignment="1">
      <alignment wrapText="1"/>
    </xf>
    <xf numFmtId="2" fontId="9" fillId="0" borderId="0" xfId="2" applyNumberFormat="1" applyFont="1" applyAlignment="1">
      <alignment wrapText="1"/>
    </xf>
    <xf numFmtId="3" fontId="9" fillId="0" borderId="0" xfId="2" applyNumberFormat="1" applyFont="1" applyAlignment="1">
      <alignment wrapText="1"/>
    </xf>
    <xf numFmtId="0" fontId="9" fillId="0" borderId="0" xfId="2" applyFont="1"/>
    <xf numFmtId="0" fontId="8" fillId="0" borderId="0" xfId="0" applyFont="1" applyBorder="1"/>
    <xf numFmtId="0" fontId="0" fillId="0" borderId="0" xfId="0" applyAlignment="1"/>
    <xf numFmtId="0" fontId="8" fillId="0" borderId="1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165" fontId="17" fillId="0" borderId="7" xfId="0" applyNumberFormat="1" applyFont="1" applyBorder="1" applyAlignment="1">
      <alignment vertical="top"/>
    </xf>
    <xf numFmtId="0" fontId="18" fillId="0" borderId="7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16" fillId="3" borderId="4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17" fillId="0" borderId="4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6" fillId="0" borderId="4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vertical="top" wrapText="1"/>
    </xf>
    <xf numFmtId="165" fontId="17" fillId="0" borderId="4" xfId="0" applyNumberFormat="1" applyFont="1" applyBorder="1" applyAlignment="1">
      <alignment vertical="top"/>
    </xf>
    <xf numFmtId="0" fontId="18" fillId="2" borderId="4" xfId="0" applyFont="1" applyFill="1" applyBorder="1" applyAlignment="1">
      <alignment vertical="top" wrapText="1"/>
    </xf>
    <xf numFmtId="165" fontId="18" fillId="0" borderId="4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2" borderId="0" xfId="0" applyFont="1" applyFill="1" applyBorder="1" applyAlignment="1">
      <alignment vertical="top" wrapText="1"/>
    </xf>
    <xf numFmtId="165" fontId="18" fillId="0" borderId="0" xfId="0" applyNumberFormat="1" applyFont="1" applyBorder="1" applyAlignment="1">
      <alignment vertical="top"/>
    </xf>
    <xf numFmtId="3" fontId="17" fillId="0" borderId="7" xfId="0" applyNumberFormat="1" applyFont="1" applyBorder="1" applyAlignment="1">
      <alignment vertical="top"/>
    </xf>
    <xf numFmtId="3" fontId="16" fillId="0" borderId="4" xfId="0" applyNumberFormat="1" applyFont="1" applyFill="1" applyBorder="1" applyAlignment="1">
      <alignment horizontal="center" vertical="top" wrapText="1"/>
    </xf>
    <xf numFmtId="3" fontId="17" fillId="2" borderId="4" xfId="0" applyNumberFormat="1" applyFont="1" applyFill="1" applyBorder="1" applyAlignment="1">
      <alignment vertical="top" wrapText="1"/>
    </xf>
    <xf numFmtId="3" fontId="18" fillId="2" borderId="4" xfId="0" applyNumberFormat="1" applyFont="1" applyFill="1" applyBorder="1" applyAlignment="1">
      <alignment vertical="top" wrapText="1"/>
    </xf>
    <xf numFmtId="3" fontId="17" fillId="0" borderId="0" xfId="0" applyNumberFormat="1" applyFont="1" applyAlignment="1">
      <alignment vertical="top"/>
    </xf>
    <xf numFmtId="3" fontId="18" fillId="0" borderId="7" xfId="0" applyNumberFormat="1" applyFont="1" applyBorder="1" applyAlignment="1">
      <alignment vertical="top"/>
    </xf>
    <xf numFmtId="3" fontId="16" fillId="3" borderId="4" xfId="0" applyNumberFormat="1" applyFont="1" applyFill="1" applyBorder="1" applyAlignment="1">
      <alignment horizontal="center" vertical="top" wrapText="1"/>
    </xf>
    <xf numFmtId="3" fontId="17" fillId="0" borderId="4" xfId="0" applyNumberFormat="1" applyFont="1" applyBorder="1" applyAlignment="1">
      <alignment vertical="top"/>
    </xf>
    <xf numFmtId="165" fontId="16" fillId="0" borderId="4" xfId="0" applyNumberFormat="1" applyFont="1" applyFill="1" applyBorder="1" applyAlignment="1">
      <alignment horizontal="center" vertical="top" wrapText="1"/>
    </xf>
    <xf numFmtId="165" fontId="17" fillId="0" borderId="0" xfId="0" applyNumberFormat="1" applyFont="1" applyAlignment="1">
      <alignment vertical="top"/>
    </xf>
    <xf numFmtId="0" fontId="18" fillId="0" borderId="4" xfId="0" applyFont="1" applyBorder="1" applyAlignment="1">
      <alignment vertical="top"/>
    </xf>
    <xf numFmtId="0" fontId="17" fillId="2" borderId="4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17" fillId="0" borderId="0" xfId="0" applyFont="1"/>
    <xf numFmtId="0" fontId="18" fillId="0" borderId="0" xfId="0" applyFont="1"/>
    <xf numFmtId="0" fontId="18" fillId="2" borderId="0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6" fillId="3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9" fillId="0" borderId="11" xfId="0" applyNumberFormat="1" applyFont="1" applyBorder="1" applyAlignment="1">
      <alignment vertical="top"/>
    </xf>
    <xf numFmtId="3" fontId="9" fillId="0" borderId="0" xfId="0" applyNumberFormat="1" applyFont="1" applyAlignment="1">
      <alignment vertical="top"/>
    </xf>
    <xf numFmtId="3" fontId="8" fillId="0" borderId="11" xfId="0" applyNumberFormat="1" applyFont="1" applyBorder="1" applyAlignment="1">
      <alignment vertical="top"/>
    </xf>
    <xf numFmtId="3" fontId="8" fillId="0" borderId="0" xfId="0" applyNumberFormat="1" applyFont="1" applyAlignment="1">
      <alignment vertical="top"/>
    </xf>
    <xf numFmtId="165" fontId="8" fillId="0" borderId="11" xfId="0" applyNumberFormat="1" applyFont="1" applyBorder="1" applyAlignment="1">
      <alignment vertical="top"/>
    </xf>
    <xf numFmtId="165" fontId="8" fillId="0" borderId="0" xfId="0" applyNumberFormat="1" applyFont="1" applyAlignment="1">
      <alignment vertical="top"/>
    </xf>
    <xf numFmtId="0" fontId="19" fillId="0" borderId="4" xfId="2" applyNumberFormat="1" applyFont="1" applyBorder="1"/>
    <xf numFmtId="0" fontId="17" fillId="0" borderId="4" xfId="0" quotePrefix="1" applyNumberFormat="1" applyFont="1" applyBorder="1"/>
    <xf numFmtId="0" fontId="17" fillId="0" borderId="4" xfId="0" quotePrefix="1" applyNumberFormat="1" applyFont="1" applyBorder="1" applyAlignment="1">
      <alignment wrapText="1"/>
    </xf>
    <xf numFmtId="0" fontId="19" fillId="0" borderId="4" xfId="0" applyNumberFormat="1" applyFont="1" applyBorder="1"/>
    <xf numFmtId="0" fontId="9" fillId="0" borderId="0" xfId="0" applyFont="1"/>
    <xf numFmtId="3" fontId="7" fillId="2" borderId="10" xfId="0" applyNumberFormat="1" applyFont="1" applyFill="1" applyBorder="1" applyAlignment="1">
      <alignment horizontal="center" vertical="top" wrapText="1"/>
    </xf>
    <xf numFmtId="3" fontId="6" fillId="2" borderId="10" xfId="0" applyNumberFormat="1" applyFont="1" applyFill="1" applyBorder="1" applyAlignment="1">
      <alignment horizontal="center" vertical="top" wrapText="1"/>
    </xf>
    <xf numFmtId="3" fontId="9" fillId="0" borderId="0" xfId="0" applyNumberFormat="1" applyFont="1"/>
    <xf numFmtId="165" fontId="7" fillId="2" borderId="10" xfId="0" applyNumberFormat="1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righ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vertical="top" wrapText="1"/>
    </xf>
    <xf numFmtId="165" fontId="8" fillId="0" borderId="0" xfId="0" applyNumberFormat="1" applyFont="1" applyBorder="1"/>
    <xf numFmtId="0" fontId="17" fillId="0" borderId="12" xfId="0" applyFont="1" applyBorder="1" applyAlignment="1">
      <alignment vertical="top"/>
    </xf>
    <xf numFmtId="0" fontId="16" fillId="3" borderId="12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right" vertical="top" wrapText="1"/>
    </xf>
    <xf numFmtId="0" fontId="16" fillId="2" borderId="12" xfId="0" applyFont="1" applyFill="1" applyBorder="1" applyAlignment="1">
      <alignment horizontal="center" vertical="top" wrapText="1"/>
    </xf>
    <xf numFmtId="0" fontId="20" fillId="2" borderId="12" xfId="0" applyFont="1" applyFill="1" applyBorder="1" applyAlignment="1">
      <alignment vertical="top" wrapText="1"/>
    </xf>
    <xf numFmtId="0" fontId="17" fillId="2" borderId="12" xfId="0" applyFont="1" applyFill="1" applyBorder="1" applyAlignment="1">
      <alignment vertical="top" wrapText="1"/>
    </xf>
    <xf numFmtId="165" fontId="17" fillId="0" borderId="12" xfId="0" applyNumberFormat="1" applyFont="1" applyBorder="1" applyAlignment="1">
      <alignment vertical="top"/>
    </xf>
    <xf numFmtId="0" fontId="18" fillId="2" borderId="12" xfId="0" applyFont="1" applyFill="1" applyBorder="1" applyAlignment="1">
      <alignment vertical="top" wrapText="1"/>
    </xf>
    <xf numFmtId="0" fontId="17" fillId="2" borderId="12" xfId="0" applyFont="1" applyFill="1" applyBorder="1" applyAlignment="1">
      <alignment horizontal="left" vertical="top" wrapText="1"/>
    </xf>
    <xf numFmtId="0" fontId="18" fillId="2" borderId="12" xfId="0" applyFont="1" applyFill="1" applyBorder="1" applyAlignment="1">
      <alignment horizontal="left" vertical="top" wrapText="1"/>
    </xf>
    <xf numFmtId="165" fontId="18" fillId="0" borderId="12" xfId="0" applyNumberFormat="1" applyFont="1" applyBorder="1" applyAlignment="1">
      <alignment vertical="top"/>
    </xf>
    <xf numFmtId="0" fontId="1" fillId="0" borderId="0" xfId="0" applyFont="1"/>
    <xf numFmtId="0" fontId="17" fillId="0" borderId="0" xfId="0" applyFont="1" applyBorder="1"/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0" fillId="0" borderId="4" xfId="0" quotePrefix="1" applyNumberFormat="1" applyBorder="1"/>
    <xf numFmtId="0" fontId="17" fillId="0" borderId="4" xfId="0" applyNumberFormat="1" applyFont="1" applyBorder="1"/>
    <xf numFmtId="0" fontId="4" fillId="0" borderId="0" xfId="0" quotePrefix="1" applyNumberFormat="1" applyFont="1"/>
    <xf numFmtId="2" fontId="4" fillId="0" borderId="0" xfId="0" quotePrefix="1" applyNumberFormat="1" applyFont="1"/>
    <xf numFmtId="2" fontId="4" fillId="0" borderId="0" xfId="0" applyNumberFormat="1" applyFont="1"/>
    <xf numFmtId="0" fontId="9" fillId="0" borderId="0" xfId="0" applyFont="1" applyAlignment="1">
      <alignment horizontal="center"/>
    </xf>
    <xf numFmtId="2" fontId="4" fillId="0" borderId="0" xfId="2" applyNumberFormat="1" applyFont="1"/>
    <xf numFmtId="2" fontId="4" fillId="0" borderId="0" xfId="2" applyNumberFormat="1" applyFont="1" applyAlignment="1">
      <alignment horizontal="left"/>
    </xf>
    <xf numFmtId="0" fontId="4" fillId="0" borderId="0" xfId="2" applyFont="1"/>
    <xf numFmtId="2" fontId="4" fillId="0" borderId="0" xfId="2" applyNumberFormat="1" applyFont="1" applyAlignment="1">
      <alignment wrapText="1"/>
    </xf>
    <xf numFmtId="2" fontId="4" fillId="0" borderId="0" xfId="2" applyNumberFormat="1" applyFont="1" applyAlignment="1">
      <alignment horizontal="left" wrapText="1"/>
    </xf>
    <xf numFmtId="0" fontId="4" fillId="0" borderId="0" xfId="2" applyFont="1" applyAlignment="1">
      <alignment horizontal="left"/>
    </xf>
    <xf numFmtId="3" fontId="4" fillId="0" borderId="0" xfId="0" quotePrefix="1" applyNumberFormat="1" applyFont="1" applyAlignment="1">
      <alignment horizontal="left"/>
    </xf>
    <xf numFmtId="164" fontId="4" fillId="0" borderId="0" xfId="0" quotePrefix="1" applyNumberFormat="1" applyFont="1"/>
    <xf numFmtId="0" fontId="4" fillId="0" borderId="0" xfId="0" applyFont="1"/>
    <xf numFmtId="0" fontId="4" fillId="0" borderId="0" xfId="0" quotePrefix="1" applyNumberFormat="1" applyFont="1" applyAlignment="1">
      <alignment wrapText="1"/>
    </xf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left"/>
    </xf>
    <xf numFmtId="3" fontId="4" fillId="0" borderId="0" xfId="2" applyNumberFormat="1" applyFont="1" applyAlignment="1">
      <alignment wrapText="1"/>
    </xf>
    <xf numFmtId="164" fontId="4" fillId="0" borderId="0" xfId="2" applyNumberFormat="1" applyFont="1" applyAlignment="1">
      <alignment wrapText="1"/>
    </xf>
    <xf numFmtId="164" fontId="4" fillId="0" borderId="0" xfId="2" applyNumberFormat="1" applyFont="1"/>
    <xf numFmtId="0" fontId="4" fillId="0" borderId="0" xfId="0" quotePrefix="1" applyNumberFormat="1" applyFont="1" applyAlignment="1">
      <alignment horizontal="left"/>
    </xf>
    <xf numFmtId="3" fontId="4" fillId="0" borderId="0" xfId="0" quotePrefix="1" applyNumberFormat="1" applyFont="1"/>
    <xf numFmtId="0" fontId="4" fillId="0" borderId="0" xfId="0" applyFont="1" applyAlignment="1"/>
    <xf numFmtId="3" fontId="4" fillId="0" borderId="0" xfId="2" applyNumberFormat="1" applyFont="1"/>
    <xf numFmtId="3" fontId="4" fillId="0" borderId="0" xfId="0" applyNumberFormat="1" applyFont="1" applyAlignment="1">
      <alignment horizontal="left"/>
    </xf>
    <xf numFmtId="0" fontId="4" fillId="0" borderId="0" xfId="0" applyNumberFormat="1" applyFont="1"/>
    <xf numFmtId="0" fontId="8" fillId="0" borderId="11" xfId="0" applyFont="1" applyBorder="1" applyAlignment="1">
      <alignment vertical="top"/>
    </xf>
    <xf numFmtId="3" fontId="16" fillId="0" borderId="18" xfId="0" applyNumberFormat="1" applyFont="1" applyFill="1" applyBorder="1" applyAlignment="1">
      <alignment horizontal="center" vertical="top" wrapText="1"/>
    </xf>
    <xf numFmtId="3" fontId="17" fillId="2" borderId="18" xfId="0" applyNumberFormat="1" applyFont="1" applyFill="1" applyBorder="1" applyAlignment="1">
      <alignment vertical="top" wrapText="1"/>
    </xf>
    <xf numFmtId="3" fontId="18" fillId="2" borderId="18" xfId="0" applyNumberFormat="1" applyFont="1" applyFill="1" applyBorder="1" applyAlignment="1">
      <alignment vertical="top" wrapText="1"/>
    </xf>
    <xf numFmtId="0" fontId="16" fillId="3" borderId="2" xfId="0" applyFont="1" applyFill="1" applyBorder="1" applyAlignment="1">
      <alignment horizontal="left" vertical="top" wrapText="1"/>
    </xf>
    <xf numFmtId="0" fontId="10" fillId="0" borderId="12" xfId="2" applyNumberFormat="1" applyFont="1" applyBorder="1"/>
    <xf numFmtId="0" fontId="4" fillId="0" borderId="12" xfId="0" quotePrefix="1" applyNumberFormat="1" applyFont="1" applyBorder="1"/>
    <xf numFmtId="0" fontId="4" fillId="0" borderId="12" xfId="0" quotePrefix="1" applyNumberFormat="1" applyFont="1" applyBorder="1" applyAlignment="1">
      <alignment wrapText="1"/>
    </xf>
    <xf numFmtId="0" fontId="10" fillId="0" borderId="12" xfId="0" applyNumberFormat="1" applyFont="1" applyBorder="1"/>
    <xf numFmtId="0" fontId="8" fillId="0" borderId="12" xfId="0" applyFont="1" applyBorder="1" applyAlignment="1">
      <alignment vertical="top"/>
    </xf>
    <xf numFmtId="0" fontId="4" fillId="0" borderId="0" xfId="0" applyFont="1" applyAlignment="1">
      <alignment vertical="top"/>
    </xf>
    <xf numFmtId="0" fontId="10" fillId="0" borderId="26" xfId="2" applyNumberFormat="1" applyFont="1" applyBorder="1"/>
    <xf numFmtId="0" fontId="10" fillId="0" borderId="26" xfId="0" applyNumberFormat="1" applyFont="1" applyBorder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/>
    </xf>
    <xf numFmtId="49" fontId="4" fillId="0" borderId="0" xfId="0" quotePrefix="1" applyNumberFormat="1" applyFont="1" applyAlignment="1">
      <alignment horizontal="left"/>
    </xf>
    <xf numFmtId="3" fontId="21" fillId="0" borderId="0" xfId="1" quotePrefix="1" applyNumberFormat="1" applyFont="1"/>
    <xf numFmtId="3" fontId="0" fillId="0" borderId="0" xfId="0" quotePrefix="1" applyNumberFormat="1"/>
    <xf numFmtId="164" fontId="0" fillId="0" borderId="0" xfId="0" quotePrefix="1" applyNumberFormat="1"/>
    <xf numFmtId="2" fontId="0" fillId="0" borderId="0" xfId="0" quotePrefix="1" applyNumberFormat="1"/>
    <xf numFmtId="0" fontId="4" fillId="0" borderId="0" xfId="0" applyFont="1" applyFill="1"/>
    <xf numFmtId="0" fontId="4" fillId="0" borderId="26" xfId="0" quotePrefix="1" applyNumberFormat="1" applyFont="1" applyBorder="1"/>
    <xf numFmtId="0" fontId="4" fillId="0" borderId="26" xfId="0" quotePrefix="1" applyNumberFormat="1" applyFont="1" applyBorder="1" applyAlignment="1">
      <alignment wrapText="1"/>
    </xf>
    <xf numFmtId="165" fontId="4" fillId="0" borderId="0" xfId="0" applyNumberFormat="1" applyFont="1"/>
    <xf numFmtId="0" fontId="4" fillId="4" borderId="12" xfId="0" quotePrefix="1" applyNumberFormat="1" applyFont="1" applyFill="1" applyBorder="1" applyAlignment="1">
      <alignment wrapText="1"/>
    </xf>
    <xf numFmtId="3" fontId="17" fillId="4" borderId="18" xfId="0" applyNumberFormat="1" applyFont="1" applyFill="1" applyBorder="1" applyAlignment="1">
      <alignment vertical="top" wrapText="1"/>
    </xf>
    <xf numFmtId="165" fontId="17" fillId="4" borderId="4" xfId="0" applyNumberFormat="1" applyFont="1" applyFill="1" applyBorder="1" applyAlignment="1">
      <alignment vertical="top"/>
    </xf>
    <xf numFmtId="3" fontId="17" fillId="4" borderId="4" xfId="0" applyNumberFormat="1" applyFont="1" applyFill="1" applyBorder="1" applyAlignment="1">
      <alignment vertical="top" wrapText="1"/>
    </xf>
    <xf numFmtId="3" fontId="18" fillId="4" borderId="4" xfId="0" applyNumberFormat="1" applyFont="1" applyFill="1" applyBorder="1" applyAlignment="1">
      <alignment vertical="top" wrapText="1"/>
    </xf>
    <xf numFmtId="3" fontId="17" fillId="0" borderId="4" xfId="0" applyNumberFormat="1" applyFont="1" applyFill="1" applyBorder="1" applyAlignment="1">
      <alignment vertical="top"/>
    </xf>
    <xf numFmtId="0" fontId="4" fillId="0" borderId="0" xfId="0" applyFont="1" applyAlignment="1"/>
    <xf numFmtId="0" fontId="6" fillId="0" borderId="0" xfId="3" applyFont="1" applyBorder="1" applyAlignment="1">
      <alignment horizontal="left" vertical="top"/>
    </xf>
    <xf numFmtId="0" fontId="4" fillId="0" borderId="0" xfId="3" applyBorder="1" applyAlignment="1"/>
    <xf numFmtId="0" fontId="9" fillId="0" borderId="0" xfId="3" applyFont="1" applyAlignment="1">
      <alignment wrapText="1"/>
    </xf>
    <xf numFmtId="0" fontId="4" fillId="0" borderId="0" xfId="3" applyAlignment="1"/>
    <xf numFmtId="0" fontId="9" fillId="0" borderId="0" xfId="3" applyFont="1" applyAlignment="1">
      <alignment vertical="top" wrapText="1"/>
    </xf>
    <xf numFmtId="0" fontId="4" fillId="0" borderId="0" xfId="3" applyAlignment="1">
      <alignment vertical="top"/>
    </xf>
    <xf numFmtId="0" fontId="6" fillId="0" borderId="0" xfId="3" applyFont="1" applyBorder="1" applyAlignment="1">
      <alignment horizontal="left" vertical="top" wrapText="1"/>
    </xf>
    <xf numFmtId="0" fontId="6" fillId="2" borderId="2" xfId="3" applyFont="1" applyFill="1" applyBorder="1" applyAlignment="1">
      <alignment horizontal="left" wrapText="1"/>
    </xf>
    <xf numFmtId="0" fontId="6" fillId="2" borderId="13" xfId="3" applyFont="1" applyFill="1" applyBorder="1" applyAlignment="1">
      <alignment horizontal="left" wrapText="1"/>
    </xf>
    <xf numFmtId="0" fontId="8" fillId="0" borderId="14" xfId="3" applyFont="1" applyBorder="1" applyAlignment="1">
      <alignment horizontal="left" wrapText="1"/>
    </xf>
    <xf numFmtId="0" fontId="6" fillId="2" borderId="2" xfId="3" applyFont="1" applyFill="1" applyBorder="1" applyAlignment="1">
      <alignment horizontal="center" wrapText="1"/>
    </xf>
    <xf numFmtId="0" fontId="6" fillId="2" borderId="13" xfId="3" applyFont="1" applyFill="1" applyBorder="1" applyAlignment="1">
      <alignment horizontal="center" wrapText="1"/>
    </xf>
    <xf numFmtId="0" fontId="8" fillId="0" borderId="14" xfId="3" applyFont="1" applyBorder="1" applyAlignment="1">
      <alignment horizontal="center" wrapText="1"/>
    </xf>
    <xf numFmtId="0" fontId="6" fillId="2" borderId="4" xfId="3" applyFont="1" applyFill="1" applyBorder="1" applyAlignment="1">
      <alignment horizontal="center" vertical="top" wrapText="1"/>
    </xf>
    <xf numFmtId="0" fontId="15" fillId="0" borderId="0" xfId="0" quotePrefix="1" applyFont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2" applyFont="1" applyAlignment="1">
      <alignment wrapText="1"/>
    </xf>
    <xf numFmtId="0" fontId="4" fillId="0" borderId="0" xfId="0" applyFont="1" applyAlignment="1"/>
    <xf numFmtId="164" fontId="4" fillId="0" borderId="0" xfId="2" applyNumberFormat="1" applyFont="1" applyAlignment="1">
      <alignment wrapText="1"/>
    </xf>
    <xf numFmtId="164" fontId="4" fillId="0" borderId="0" xfId="0" applyNumberFormat="1" applyFont="1" applyAlignment="1"/>
    <xf numFmtId="0" fontId="13" fillId="0" borderId="0" xfId="0" applyFont="1" applyAlignment="1">
      <alignment wrapText="1"/>
    </xf>
    <xf numFmtId="0" fontId="13" fillId="0" borderId="0" xfId="0" applyFont="1" applyAlignment="1"/>
    <xf numFmtId="0" fontId="9" fillId="0" borderId="0" xfId="2" applyFont="1" applyAlignment="1">
      <alignment wrapText="1"/>
    </xf>
    <xf numFmtId="0" fontId="9" fillId="0" borderId="0" xfId="0" applyFont="1" applyAlignment="1"/>
    <xf numFmtId="164" fontId="9" fillId="0" borderId="0" xfId="0" applyNumberFormat="1" applyFont="1" applyAlignment="1">
      <alignment horizontal="center"/>
    </xf>
    <xf numFmtId="0" fontId="15" fillId="0" borderId="0" xfId="2" applyFont="1" applyAlignment="1">
      <alignment wrapText="1"/>
    </xf>
    <xf numFmtId="164" fontId="15" fillId="0" borderId="0" xfId="2" applyNumberFormat="1" applyFont="1" applyAlignment="1">
      <alignment wrapText="1"/>
    </xf>
    <xf numFmtId="0" fontId="15" fillId="0" borderId="0" xfId="0" applyFont="1" applyAlignment="1">
      <alignment wrapText="1"/>
    </xf>
    <xf numFmtId="0" fontId="4" fillId="0" borderId="0" xfId="2" applyFont="1" applyAlignment="1"/>
    <xf numFmtId="3" fontId="4" fillId="0" borderId="0" xfId="2" applyNumberFormat="1" applyFont="1" applyAlignment="1"/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left" vertical="top" wrapText="1"/>
    </xf>
    <xf numFmtId="0" fontId="8" fillId="0" borderId="0" xfId="0" applyFont="1" applyAlignment="1"/>
    <xf numFmtId="0" fontId="8" fillId="0" borderId="0" xfId="2" applyFont="1" applyAlignment="1">
      <alignment wrapText="1"/>
    </xf>
    <xf numFmtId="0" fontId="8" fillId="0" borderId="0" xfId="2" applyFont="1" applyAlignment="1"/>
    <xf numFmtId="3" fontId="8" fillId="0" borderId="0" xfId="2" applyNumberFormat="1" applyFont="1" applyAlignment="1"/>
    <xf numFmtId="0" fontId="0" fillId="0" borderId="0" xfId="0" applyAlignment="1"/>
    <xf numFmtId="0" fontId="2" fillId="0" borderId="0" xfId="0" applyFont="1" applyAlignment="1"/>
    <xf numFmtId="0" fontId="6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vertical="top"/>
    </xf>
    <xf numFmtId="0" fontId="16" fillId="3" borderId="4" xfId="0" applyFont="1" applyFill="1" applyBorder="1" applyAlignment="1">
      <alignment horizontal="center" vertical="top" wrapText="1"/>
    </xf>
    <xf numFmtId="0" fontId="16" fillId="3" borderId="17" xfId="0" applyFont="1" applyFill="1" applyBorder="1" applyAlignment="1">
      <alignment horizontal="center" vertical="top" wrapText="1"/>
    </xf>
    <xf numFmtId="0" fontId="16" fillId="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0" borderId="22" xfId="0" applyFont="1" applyBorder="1" applyAlignment="1">
      <alignment vertical="top"/>
    </xf>
    <xf numFmtId="0" fontId="17" fillId="0" borderId="22" xfId="0" applyFont="1" applyBorder="1" applyAlignment="1">
      <alignment vertical="top"/>
    </xf>
    <xf numFmtId="0" fontId="16" fillId="2" borderId="23" xfId="0" applyFont="1" applyFill="1" applyBorder="1" applyAlignment="1">
      <alignment horizontal="left" vertical="top" wrapText="1"/>
    </xf>
    <xf numFmtId="0" fontId="16" fillId="2" borderId="24" xfId="0" applyFont="1" applyFill="1" applyBorder="1" applyAlignment="1">
      <alignment horizontal="left" vertical="top" wrapText="1"/>
    </xf>
    <xf numFmtId="0" fontId="16" fillId="2" borderId="25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6" fillId="3" borderId="12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horizontal="center" vertical="top" wrapText="1"/>
    </xf>
    <xf numFmtId="0" fontId="16" fillId="0" borderId="12" xfId="0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7" fillId="0" borderId="0" xfId="0" applyFont="1" applyAlignment="1"/>
    <xf numFmtId="0" fontId="16" fillId="0" borderId="0" xfId="0" applyFont="1" applyAlignment="1">
      <alignment vertical="top" wrapText="1"/>
    </xf>
    <xf numFmtId="0" fontId="22" fillId="0" borderId="0" xfId="0" applyFont="1"/>
  </cellXfs>
  <cellStyles count="4">
    <cellStyle name="Hyperlink" xfId="1" builtinId="8"/>
    <cellStyle name="Normal" xfId="0" builtinId="0"/>
    <cellStyle name="Normal_CLAB_ICU" xfId="2"/>
    <cellStyle name="Normal_NHSN 2007 Repor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Normal="100" workbookViewId="0">
      <selection activeCell="A22" sqref="A22"/>
    </sheetView>
  </sheetViews>
  <sheetFormatPr defaultRowHeight="12.75"/>
  <cols>
    <col min="1" max="1" width="29" style="2" customWidth="1"/>
    <col min="2" max="2" width="14.7109375" style="2" customWidth="1"/>
    <col min="3" max="3" width="14.28515625" style="2" customWidth="1"/>
    <col min="4" max="4" width="14.5703125" style="2" customWidth="1"/>
    <col min="5" max="5" width="14" style="2" customWidth="1"/>
    <col min="6" max="6" width="10.7109375" style="2" customWidth="1"/>
    <col min="7" max="16384" width="9.140625" style="2"/>
  </cols>
  <sheetData>
    <row r="1" spans="1:6" ht="22.5" customHeight="1">
      <c r="A1" s="186" t="s">
        <v>3</v>
      </c>
      <c r="B1" s="186"/>
      <c r="C1" s="186"/>
      <c r="D1" s="187"/>
      <c r="E1" s="187"/>
      <c r="F1" s="187"/>
    </row>
    <row r="2" spans="1:6" ht="13.5" thickBot="1">
      <c r="A2" s="3" t="s">
        <v>4</v>
      </c>
      <c r="B2" s="4" t="s">
        <v>5</v>
      </c>
    </row>
    <row r="3" spans="1:6">
      <c r="A3" s="5" t="s">
        <v>6</v>
      </c>
      <c r="B3" s="6" t="s">
        <v>161</v>
      </c>
    </row>
    <row r="4" spans="1:6" ht="25.5">
      <c r="A4" s="7" t="s">
        <v>7</v>
      </c>
      <c r="B4" s="8" t="s">
        <v>162</v>
      </c>
    </row>
    <row r="5" spans="1:6">
      <c r="A5" s="9" t="s">
        <v>8</v>
      </c>
      <c r="B5" s="10" t="s">
        <v>163</v>
      </c>
    </row>
    <row r="6" spans="1:6">
      <c r="A6" s="9" t="s">
        <v>9</v>
      </c>
      <c r="B6" s="10" t="s">
        <v>164</v>
      </c>
    </row>
    <row r="7" spans="1:6">
      <c r="A7" s="11" t="s">
        <v>10</v>
      </c>
      <c r="B7" s="8" t="s">
        <v>165</v>
      </c>
    </row>
    <row r="8" spans="1:6">
      <c r="A8" s="11" t="s">
        <v>12</v>
      </c>
      <c r="B8" s="8" t="s">
        <v>11</v>
      </c>
    </row>
    <row r="9" spans="1:6">
      <c r="A9" s="11" t="s">
        <v>13</v>
      </c>
      <c r="B9" s="8" t="s">
        <v>11</v>
      </c>
    </row>
    <row r="10" spans="1:6">
      <c r="A10" s="11" t="s">
        <v>14</v>
      </c>
      <c r="B10" s="8" t="s">
        <v>164</v>
      </c>
    </row>
    <row r="11" spans="1:6">
      <c r="A11" s="11" t="s">
        <v>15</v>
      </c>
      <c r="B11" s="8" t="s">
        <v>166</v>
      </c>
    </row>
    <row r="12" spans="1:6">
      <c r="A12" s="7" t="s">
        <v>17</v>
      </c>
      <c r="B12" s="8" t="s">
        <v>167</v>
      </c>
    </row>
    <row r="13" spans="1:6">
      <c r="A13" s="11" t="s">
        <v>18</v>
      </c>
      <c r="B13" s="8" t="s">
        <v>168</v>
      </c>
    </row>
    <row r="14" spans="1:6" ht="13.5" thickBot="1">
      <c r="A14" s="12" t="s">
        <v>19</v>
      </c>
      <c r="B14" s="13" t="s">
        <v>138</v>
      </c>
    </row>
    <row r="15" spans="1:6">
      <c r="A15" s="14" t="s">
        <v>20</v>
      </c>
      <c r="B15" s="15" t="s">
        <v>169</v>
      </c>
    </row>
    <row r="17" spans="1:1">
      <c r="A17" s="249" t="s">
        <v>380</v>
      </c>
    </row>
  </sheetData>
  <mergeCells count="1">
    <mergeCell ref="A1:F1"/>
  </mergeCells>
  <phoneticPr fontId="5" type="noConversion"/>
  <pageMargins left="0.75" right="0.75" top="1" bottom="1" header="0.5" footer="0.5"/>
  <pageSetup scale="9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7"/>
  <sheetViews>
    <sheetView zoomScaleNormal="100" workbookViewId="0">
      <selection activeCell="A27" sqref="A27"/>
    </sheetView>
  </sheetViews>
  <sheetFormatPr defaultRowHeight="12.75"/>
  <cols>
    <col min="1" max="1" width="20.7109375" style="32" bestFit="1" customWidth="1"/>
    <col min="2" max="2" width="10.85546875" style="32" customWidth="1"/>
    <col min="3" max="3" width="9.42578125" style="35" customWidth="1"/>
    <col min="4" max="4" width="10.42578125" style="35" customWidth="1"/>
    <col min="5" max="5" width="9.140625" style="32"/>
    <col min="6" max="7" width="8.5703125" style="32" customWidth="1"/>
    <col min="8" max="8" width="9.140625" style="32"/>
    <col min="9" max="10" width="8.5703125" style="32" customWidth="1"/>
    <col min="11" max="16384" width="9.140625" style="32"/>
  </cols>
  <sheetData>
    <row r="1" spans="1:22" s="26" customFormat="1" ht="30.75" customHeight="1">
      <c r="A1" s="208" t="s">
        <v>336</v>
      </c>
      <c r="B1" s="218"/>
      <c r="C1" s="218"/>
      <c r="D1" s="218"/>
      <c r="E1" s="218"/>
      <c r="F1" s="218"/>
      <c r="G1" s="218"/>
      <c r="H1" s="218"/>
      <c r="I1" s="218"/>
      <c r="J1" s="218"/>
      <c r="K1" s="37"/>
      <c r="L1" s="38"/>
      <c r="M1" s="25"/>
      <c r="N1" s="25"/>
      <c r="O1" s="25"/>
      <c r="P1" s="25"/>
    </row>
    <row r="2" spans="1:22" s="26" customFormat="1" ht="18.75" customHeight="1">
      <c r="A2" s="208" t="s">
        <v>122</v>
      </c>
      <c r="B2" s="218"/>
      <c r="C2" s="218"/>
      <c r="D2" s="218"/>
      <c r="E2" s="218"/>
      <c r="F2" s="216" t="s">
        <v>33</v>
      </c>
      <c r="G2" s="218"/>
      <c r="H2" s="218"/>
      <c r="I2" s="218"/>
      <c r="J2" s="218"/>
      <c r="K2" s="37"/>
      <c r="L2" s="38"/>
      <c r="M2" s="25"/>
      <c r="N2" s="25"/>
      <c r="O2" s="25"/>
      <c r="P2" s="25"/>
    </row>
    <row r="3" spans="1:22" s="47" customFormat="1" ht="45" customHeight="1">
      <c r="A3" s="27" t="s">
        <v>85</v>
      </c>
      <c r="B3" s="40" t="s">
        <v>107</v>
      </c>
      <c r="C3" s="28" t="s">
        <v>93</v>
      </c>
      <c r="D3" s="28" t="s">
        <v>91</v>
      </c>
      <c r="E3" s="40" t="s">
        <v>37</v>
      </c>
      <c r="F3" s="41" t="s">
        <v>38</v>
      </c>
      <c r="G3" s="41" t="s">
        <v>39</v>
      </c>
      <c r="H3" s="41" t="s">
        <v>40</v>
      </c>
      <c r="I3" s="41" t="s">
        <v>41</v>
      </c>
      <c r="J3" s="41" t="s">
        <v>42</v>
      </c>
      <c r="K3" s="45"/>
      <c r="L3" s="46"/>
      <c r="M3" s="45"/>
      <c r="N3" s="45"/>
      <c r="O3" s="45"/>
      <c r="P3" s="45"/>
    </row>
    <row r="4" spans="1:22">
      <c r="A4" s="42" t="s">
        <v>86</v>
      </c>
      <c r="B4" s="31" t="s">
        <v>300</v>
      </c>
      <c r="C4" s="172">
        <v>39</v>
      </c>
      <c r="D4" s="172">
        <v>8800</v>
      </c>
      <c r="E4" s="173">
        <v>4.4000000000000004</v>
      </c>
      <c r="F4" s="173">
        <v>0</v>
      </c>
      <c r="G4" s="173">
        <v>0</v>
      </c>
      <c r="H4" s="173">
        <v>0</v>
      </c>
      <c r="I4" s="173">
        <v>8.6999999999999993</v>
      </c>
      <c r="J4" s="173">
        <v>14.6</v>
      </c>
      <c r="K4" s="1"/>
      <c r="L4" s="1"/>
      <c r="M4" s="1"/>
      <c r="N4" s="1"/>
      <c r="O4" s="1"/>
      <c r="P4" s="1"/>
      <c r="T4" s="31"/>
      <c r="U4" s="31"/>
      <c r="V4" s="31"/>
    </row>
    <row r="5" spans="1:22">
      <c r="A5" s="42" t="s">
        <v>87</v>
      </c>
      <c r="B5" s="31" t="s">
        <v>301</v>
      </c>
      <c r="C5" s="172">
        <v>23</v>
      </c>
      <c r="D5" s="172">
        <v>8809</v>
      </c>
      <c r="E5" s="173">
        <v>2.6</v>
      </c>
      <c r="F5" s="173">
        <v>0</v>
      </c>
      <c r="G5" s="173">
        <v>0</v>
      </c>
      <c r="H5" s="173">
        <v>0</v>
      </c>
      <c r="I5" s="173">
        <v>0</v>
      </c>
      <c r="J5" s="173">
        <v>8.6999999999999993</v>
      </c>
      <c r="K5" s="1"/>
      <c r="L5" s="1"/>
      <c r="M5" s="1"/>
      <c r="N5" s="1"/>
      <c r="O5" s="1"/>
      <c r="P5" s="1"/>
      <c r="T5" s="31"/>
      <c r="U5" s="31"/>
      <c r="V5" s="31"/>
    </row>
    <row r="6" spans="1:22">
      <c r="A6" s="44" t="s">
        <v>88</v>
      </c>
      <c r="B6" s="31" t="s">
        <v>302</v>
      </c>
      <c r="C6" s="172">
        <v>17</v>
      </c>
      <c r="D6" s="172">
        <v>11530</v>
      </c>
      <c r="E6" s="173">
        <v>1.5</v>
      </c>
      <c r="F6" s="173">
        <v>0</v>
      </c>
      <c r="G6" s="173">
        <v>0</v>
      </c>
      <c r="H6" s="173">
        <v>0</v>
      </c>
      <c r="I6" s="173">
        <v>0</v>
      </c>
      <c r="J6" s="173">
        <v>3.9</v>
      </c>
      <c r="K6" s="1"/>
      <c r="L6" s="1"/>
      <c r="M6" s="1"/>
      <c r="N6" s="1"/>
      <c r="O6" s="1"/>
      <c r="P6" s="1"/>
      <c r="T6" s="31"/>
      <c r="U6" s="31"/>
      <c r="V6" s="31"/>
    </row>
    <row r="7" spans="1:22">
      <c r="A7" s="44" t="s">
        <v>89</v>
      </c>
      <c r="B7" s="31" t="s">
        <v>303</v>
      </c>
      <c r="C7" s="172">
        <v>12</v>
      </c>
      <c r="D7" s="172">
        <v>11829</v>
      </c>
      <c r="E7" s="173">
        <v>1</v>
      </c>
      <c r="F7" s="173">
        <v>0</v>
      </c>
      <c r="G7" s="173">
        <v>0</v>
      </c>
      <c r="H7" s="173">
        <v>0</v>
      </c>
      <c r="I7" s="173">
        <v>0</v>
      </c>
      <c r="J7" s="173">
        <v>0.5</v>
      </c>
      <c r="K7" s="1"/>
      <c r="L7" s="1"/>
      <c r="M7" s="1"/>
      <c r="N7" s="1"/>
      <c r="O7" s="1"/>
      <c r="P7" s="1"/>
      <c r="T7" s="31"/>
      <c r="U7" s="31"/>
      <c r="V7" s="31"/>
    </row>
    <row r="8" spans="1:22">
      <c r="A8" s="44" t="s">
        <v>90</v>
      </c>
      <c r="B8" s="31" t="s">
        <v>304</v>
      </c>
      <c r="C8" s="172">
        <v>13</v>
      </c>
      <c r="D8" s="172">
        <v>15538</v>
      </c>
      <c r="E8" s="173">
        <v>0.8</v>
      </c>
      <c r="F8" s="173">
        <v>0</v>
      </c>
      <c r="G8" s="173">
        <v>0</v>
      </c>
      <c r="H8" s="173">
        <v>0</v>
      </c>
      <c r="I8" s="173">
        <v>0</v>
      </c>
      <c r="J8" s="173">
        <v>2.1</v>
      </c>
      <c r="K8" s="1"/>
      <c r="L8" s="1"/>
      <c r="M8" s="1"/>
      <c r="N8" s="1"/>
      <c r="O8" s="1"/>
      <c r="P8" s="1"/>
      <c r="T8" s="31"/>
      <c r="U8" s="31"/>
      <c r="V8" s="31"/>
    </row>
    <row r="11" spans="1:22" s="26" customFormat="1">
      <c r="A11" s="208" t="s">
        <v>123</v>
      </c>
      <c r="B11" s="218"/>
      <c r="C11" s="218"/>
      <c r="D11" s="218"/>
      <c r="E11" s="218"/>
      <c r="F11" s="216" t="s">
        <v>33</v>
      </c>
      <c r="G11" s="218"/>
      <c r="H11" s="218"/>
      <c r="I11" s="218"/>
      <c r="J11" s="218"/>
      <c r="K11" s="39"/>
      <c r="L11" s="38"/>
      <c r="M11" s="25"/>
      <c r="N11" s="25"/>
      <c r="O11" s="25"/>
      <c r="P11" s="25"/>
      <c r="Q11" s="25"/>
    </row>
    <row r="12" spans="1:22" s="47" customFormat="1" ht="40.5" customHeight="1">
      <c r="A12" s="27" t="s">
        <v>85</v>
      </c>
      <c r="B12" s="40" t="s">
        <v>107</v>
      </c>
      <c r="C12" s="28" t="s">
        <v>91</v>
      </c>
      <c r="D12" s="28" t="s">
        <v>56</v>
      </c>
      <c r="E12" s="40" t="s">
        <v>37</v>
      </c>
      <c r="F12" s="41" t="s">
        <v>38</v>
      </c>
      <c r="G12" s="41" t="s">
        <v>39</v>
      </c>
      <c r="H12" s="41" t="s">
        <v>40</v>
      </c>
      <c r="I12" s="41" t="s">
        <v>41</v>
      </c>
      <c r="J12" s="41" t="s">
        <v>42</v>
      </c>
    </row>
    <row r="13" spans="1:22">
      <c r="A13" s="42" t="s">
        <v>86</v>
      </c>
      <c r="B13" s="32" t="s">
        <v>305</v>
      </c>
      <c r="C13" s="172">
        <v>8800</v>
      </c>
      <c r="D13" s="172">
        <v>63689</v>
      </c>
      <c r="E13" s="174">
        <v>0.14000000000000001</v>
      </c>
      <c r="F13" s="174">
        <v>0.06</v>
      </c>
      <c r="G13" s="174">
        <v>0.1</v>
      </c>
      <c r="H13" s="174">
        <v>0.18</v>
      </c>
      <c r="I13" s="174">
        <v>0.23</v>
      </c>
      <c r="J13" s="174">
        <v>0.37</v>
      </c>
      <c r="K13" s="31"/>
      <c r="L13" s="31"/>
      <c r="M13" s="31"/>
      <c r="N13" s="31"/>
      <c r="O13" s="31"/>
      <c r="P13" s="31"/>
    </row>
    <row r="14" spans="1:22">
      <c r="A14" s="42" t="s">
        <v>87</v>
      </c>
      <c r="B14" s="32" t="s">
        <v>306</v>
      </c>
      <c r="C14" s="172">
        <v>8809</v>
      </c>
      <c r="D14" s="172">
        <v>79681</v>
      </c>
      <c r="E14" s="174">
        <v>0.11</v>
      </c>
      <c r="F14" s="174">
        <v>0.05</v>
      </c>
      <c r="G14" s="174">
        <v>0.08</v>
      </c>
      <c r="H14" s="174">
        <v>0.12</v>
      </c>
      <c r="I14" s="174">
        <v>0.2</v>
      </c>
      <c r="J14" s="174">
        <v>0.27</v>
      </c>
      <c r="K14" s="31"/>
      <c r="L14" s="31"/>
      <c r="M14" s="31"/>
      <c r="N14" s="31"/>
      <c r="O14" s="31"/>
      <c r="P14" s="31"/>
    </row>
    <row r="15" spans="1:22">
      <c r="A15" s="44" t="s">
        <v>88</v>
      </c>
      <c r="B15" s="32" t="s">
        <v>307</v>
      </c>
      <c r="C15" s="172">
        <v>11530</v>
      </c>
      <c r="D15" s="172">
        <v>124252</v>
      </c>
      <c r="E15" s="174">
        <v>0.09</v>
      </c>
      <c r="F15" s="174">
        <v>0.04</v>
      </c>
      <c r="G15" s="174">
        <v>7.0000000000000007E-2</v>
      </c>
      <c r="H15" s="174">
        <v>0.1</v>
      </c>
      <c r="I15" s="174">
        <v>0.15</v>
      </c>
      <c r="J15" s="174">
        <v>0.22</v>
      </c>
      <c r="K15" s="31"/>
      <c r="L15" s="31"/>
      <c r="M15" s="31"/>
      <c r="N15" s="31"/>
      <c r="O15" s="31"/>
      <c r="P15" s="31"/>
    </row>
    <row r="16" spans="1:22">
      <c r="A16" s="44" t="s">
        <v>89</v>
      </c>
      <c r="B16" s="32" t="s">
        <v>308</v>
      </c>
      <c r="C16" s="172">
        <v>11829</v>
      </c>
      <c r="D16" s="172">
        <v>198570</v>
      </c>
      <c r="E16" s="174">
        <v>0.06</v>
      </c>
      <c r="F16" s="174">
        <v>0.02</v>
      </c>
      <c r="G16" s="174">
        <v>0.03</v>
      </c>
      <c r="H16" s="174">
        <v>0.06</v>
      </c>
      <c r="I16" s="174">
        <v>0.1</v>
      </c>
      <c r="J16" s="174">
        <v>0.14000000000000001</v>
      </c>
      <c r="K16" s="31"/>
      <c r="L16" s="31"/>
      <c r="M16" s="31"/>
      <c r="N16" s="31"/>
      <c r="O16" s="31"/>
      <c r="P16" s="31"/>
    </row>
    <row r="17" spans="1:17">
      <c r="A17" s="44" t="s">
        <v>90</v>
      </c>
      <c r="B17" s="32" t="s">
        <v>309</v>
      </c>
      <c r="C17" s="172">
        <v>15538</v>
      </c>
      <c r="D17" s="172">
        <v>162944</v>
      </c>
      <c r="E17" s="174">
        <v>0.1</v>
      </c>
      <c r="F17" s="174">
        <v>0.03</v>
      </c>
      <c r="G17" s="174">
        <v>0.05</v>
      </c>
      <c r="H17" s="174">
        <v>0.08</v>
      </c>
      <c r="I17" s="174">
        <v>0.13</v>
      </c>
      <c r="J17" s="174">
        <v>0.2</v>
      </c>
      <c r="K17" s="31"/>
      <c r="L17" s="31"/>
      <c r="M17" s="31"/>
      <c r="N17" s="31"/>
      <c r="O17" s="31"/>
      <c r="P17" s="31"/>
    </row>
    <row r="19" spans="1:17" s="26" customFormat="1" ht="12.75" customHeight="1">
      <c r="A19" s="211" t="s">
        <v>130</v>
      </c>
      <c r="B19" s="218"/>
      <c r="C19" s="218"/>
      <c r="D19" s="218"/>
      <c r="E19" s="219"/>
      <c r="F19" s="218"/>
      <c r="G19" s="218"/>
      <c r="H19" s="218"/>
      <c r="I19" s="218"/>
      <c r="J19" s="218"/>
      <c r="K19" s="25"/>
      <c r="L19" s="38"/>
      <c r="M19" s="25"/>
      <c r="N19" s="25"/>
      <c r="O19" s="25"/>
      <c r="P19" s="25"/>
      <c r="Q19" s="25"/>
    </row>
    <row r="20" spans="1:17" s="26" customForma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5"/>
      <c r="L20" s="38"/>
      <c r="M20" s="25"/>
      <c r="N20" s="25"/>
      <c r="O20" s="25"/>
      <c r="P20" s="25"/>
      <c r="Q20" s="25"/>
    </row>
    <row r="21" spans="1:17" s="26" customFormat="1">
      <c r="A21" s="213" t="s">
        <v>128</v>
      </c>
      <c r="B21" s="218"/>
      <c r="C21" s="218"/>
      <c r="D21" s="218"/>
      <c r="E21" s="218"/>
      <c r="F21" s="33"/>
      <c r="G21" s="33"/>
      <c r="H21" s="33"/>
      <c r="I21" s="33"/>
      <c r="J21" s="33"/>
      <c r="K21" s="25"/>
      <c r="L21" s="38"/>
      <c r="M21" s="25"/>
      <c r="N21" s="25"/>
      <c r="O21" s="25"/>
      <c r="P21" s="25"/>
      <c r="Q21" s="25"/>
    </row>
    <row r="22" spans="1:17" s="26" customFormat="1">
      <c r="A22" s="220"/>
      <c r="B22" s="220"/>
      <c r="C22" s="221"/>
      <c r="D22" s="220"/>
      <c r="E22" s="218"/>
      <c r="F22" s="33"/>
      <c r="G22" s="33"/>
      <c r="H22" s="33"/>
      <c r="I22" s="33"/>
      <c r="J22" s="33"/>
      <c r="K22" s="25"/>
      <c r="L22" s="38"/>
      <c r="M22" s="25"/>
      <c r="N22" s="25"/>
      <c r="O22" s="25"/>
      <c r="P22" s="25"/>
      <c r="Q22" s="25"/>
    </row>
    <row r="23" spans="1:17" s="26" customFormat="1">
      <c r="A23" s="207" t="s">
        <v>375</v>
      </c>
      <c r="B23" s="207"/>
      <c r="C23" s="207"/>
      <c r="D23" s="207"/>
      <c r="E23" s="218"/>
      <c r="F23" s="218"/>
      <c r="G23" s="218"/>
      <c r="H23" s="218"/>
      <c r="I23" s="218"/>
      <c r="J23" s="33"/>
      <c r="K23" s="25"/>
      <c r="L23" s="38"/>
      <c r="M23" s="25"/>
      <c r="N23" s="25"/>
      <c r="O23" s="25"/>
      <c r="P23" s="25"/>
      <c r="Q23" s="25"/>
    </row>
    <row r="25" spans="1:17" ht="27.75" customHeight="1">
      <c r="A25" s="200" t="s">
        <v>154</v>
      </c>
      <c r="B25" s="217"/>
      <c r="C25" s="217"/>
      <c r="D25" s="217"/>
      <c r="E25" s="217"/>
      <c r="F25" s="217"/>
      <c r="G25" s="217"/>
      <c r="H25" s="217"/>
      <c r="I25" s="217"/>
      <c r="J25" s="217"/>
    </row>
    <row r="27" spans="1:17">
      <c r="A27" s="249" t="s">
        <v>380</v>
      </c>
    </row>
  </sheetData>
  <mergeCells count="10">
    <mergeCell ref="A1:J1"/>
    <mergeCell ref="A2:E2"/>
    <mergeCell ref="F2:J2"/>
    <mergeCell ref="A11:E11"/>
    <mergeCell ref="F11:J11"/>
    <mergeCell ref="A25:J25"/>
    <mergeCell ref="A19:D20"/>
    <mergeCell ref="E19:J20"/>
    <mergeCell ref="A21:E22"/>
    <mergeCell ref="A23:I23"/>
  </mergeCells>
  <phoneticPr fontId="11" type="noConversion"/>
  <pageMargins left="0.75" right="0.75" top="1" bottom="1" header="0.5" footer="0.5"/>
  <pageSetup scale="85" orientation="portrait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5"/>
  <sheetViews>
    <sheetView view="pageLayout" zoomScaleNormal="100" workbookViewId="0">
      <selection activeCell="A25" sqref="A25"/>
    </sheetView>
  </sheetViews>
  <sheetFormatPr defaultRowHeight="12.75"/>
  <cols>
    <col min="1" max="1" width="20.7109375" style="32" bestFit="1" customWidth="1"/>
    <col min="2" max="2" width="11.140625" style="32" customWidth="1"/>
    <col min="3" max="3" width="9.7109375" style="35" customWidth="1"/>
    <col min="4" max="4" width="10.42578125" style="35" customWidth="1"/>
    <col min="5" max="5" width="9.140625" style="32"/>
    <col min="6" max="7" width="8.5703125" style="32" customWidth="1"/>
    <col min="8" max="8" width="9.140625" style="32"/>
    <col min="9" max="10" width="8.5703125" style="32" customWidth="1"/>
    <col min="11" max="16384" width="9.140625" style="32"/>
  </cols>
  <sheetData>
    <row r="1" spans="1:23" s="26" customFormat="1" ht="30.75" customHeight="1">
      <c r="A1" s="208" t="s">
        <v>319</v>
      </c>
      <c r="B1" s="208"/>
      <c r="C1" s="209"/>
      <c r="D1" s="209"/>
      <c r="E1" s="209"/>
      <c r="F1" s="209"/>
      <c r="G1" s="209"/>
      <c r="H1" s="209"/>
      <c r="I1" s="209"/>
      <c r="J1" s="209"/>
      <c r="K1" s="25"/>
      <c r="L1" s="38"/>
      <c r="N1" s="25"/>
      <c r="O1" s="25"/>
      <c r="P1" s="25"/>
      <c r="Q1" s="25"/>
      <c r="W1" s="25"/>
    </row>
    <row r="2" spans="1:23" s="26" customFormat="1" ht="21" customHeight="1">
      <c r="A2" s="208" t="s">
        <v>113</v>
      </c>
      <c r="B2" s="208"/>
      <c r="C2" s="218"/>
      <c r="D2" s="218"/>
      <c r="E2" s="218"/>
      <c r="F2" s="216" t="s">
        <v>33</v>
      </c>
      <c r="G2" s="216"/>
      <c r="H2" s="216"/>
      <c r="I2" s="216"/>
      <c r="J2" s="216"/>
      <c r="K2" s="25"/>
      <c r="L2" s="38"/>
      <c r="N2" s="25"/>
      <c r="O2" s="25"/>
      <c r="P2" s="25"/>
      <c r="Q2" s="25"/>
      <c r="W2" s="25"/>
    </row>
    <row r="3" spans="1:23" s="47" customFormat="1" ht="27">
      <c r="A3" s="27" t="s">
        <v>85</v>
      </c>
      <c r="B3" s="40" t="s">
        <v>107</v>
      </c>
      <c r="C3" s="28" t="s">
        <v>80</v>
      </c>
      <c r="D3" s="28" t="s">
        <v>94</v>
      </c>
      <c r="E3" s="40" t="s">
        <v>37</v>
      </c>
      <c r="F3" s="41" t="s">
        <v>38</v>
      </c>
      <c r="G3" s="41" t="s">
        <v>39</v>
      </c>
      <c r="H3" s="41" t="s">
        <v>40</v>
      </c>
      <c r="I3" s="41" t="s">
        <v>41</v>
      </c>
      <c r="J3" s="41" t="s">
        <v>42</v>
      </c>
      <c r="K3" s="45"/>
      <c r="L3" s="46"/>
      <c r="N3" s="45"/>
      <c r="O3" s="45"/>
      <c r="P3" s="45"/>
      <c r="Q3" s="45"/>
      <c r="W3" s="45"/>
    </row>
    <row r="4" spans="1:23">
      <c r="A4" s="42" t="s">
        <v>86</v>
      </c>
      <c r="B4" s="31" t="s">
        <v>310</v>
      </c>
      <c r="C4" s="172">
        <v>93</v>
      </c>
      <c r="D4" s="172">
        <v>51592</v>
      </c>
      <c r="E4" s="173">
        <v>1.8</v>
      </c>
      <c r="F4" s="173">
        <v>0</v>
      </c>
      <c r="G4" s="173">
        <v>0</v>
      </c>
      <c r="H4" s="173">
        <v>0.2</v>
      </c>
      <c r="I4" s="173">
        <v>2.8</v>
      </c>
      <c r="J4" s="173">
        <v>6.7</v>
      </c>
      <c r="U4" s="31"/>
      <c r="V4" s="31"/>
      <c r="W4" s="31"/>
    </row>
    <row r="5" spans="1:23">
      <c r="A5" s="42" t="s">
        <v>87</v>
      </c>
      <c r="B5" s="31" t="s">
        <v>311</v>
      </c>
      <c r="C5" s="172">
        <v>34</v>
      </c>
      <c r="D5" s="172">
        <v>26635</v>
      </c>
      <c r="E5" s="173">
        <v>1.3</v>
      </c>
      <c r="F5" s="173">
        <v>0</v>
      </c>
      <c r="G5" s="173">
        <v>0</v>
      </c>
      <c r="H5" s="173">
        <v>0</v>
      </c>
      <c r="I5" s="173">
        <v>1.8</v>
      </c>
      <c r="J5" s="173">
        <v>7.8</v>
      </c>
      <c r="U5" s="31"/>
      <c r="V5" s="31"/>
      <c r="W5" s="31"/>
    </row>
    <row r="6" spans="1:23">
      <c r="A6" s="44" t="s">
        <v>88</v>
      </c>
      <c r="B6" s="31" t="s">
        <v>312</v>
      </c>
      <c r="C6" s="172">
        <v>17</v>
      </c>
      <c r="D6" s="172">
        <v>15969</v>
      </c>
      <c r="E6" s="173">
        <v>1.1000000000000001</v>
      </c>
      <c r="F6" s="173">
        <v>0</v>
      </c>
      <c r="G6" s="173">
        <v>0</v>
      </c>
      <c r="H6" s="173">
        <v>0</v>
      </c>
      <c r="I6" s="173">
        <v>0</v>
      </c>
      <c r="J6" s="173">
        <v>3.4</v>
      </c>
      <c r="U6" s="31"/>
      <c r="V6" s="31"/>
      <c r="W6" s="31"/>
    </row>
    <row r="7" spans="1:23">
      <c r="A7" s="44" t="s">
        <v>89</v>
      </c>
      <c r="B7" s="31" t="s">
        <v>313</v>
      </c>
      <c r="C7" s="172">
        <v>7</v>
      </c>
      <c r="D7" s="172">
        <v>13569</v>
      </c>
      <c r="E7" s="173">
        <v>0.5</v>
      </c>
      <c r="F7" s="173">
        <v>0</v>
      </c>
      <c r="G7" s="173">
        <v>0</v>
      </c>
      <c r="H7" s="173">
        <v>0</v>
      </c>
      <c r="I7" s="173">
        <v>0</v>
      </c>
      <c r="J7" s="173">
        <v>1.8</v>
      </c>
      <c r="U7" s="31"/>
      <c r="V7" s="31"/>
      <c r="W7" s="31"/>
    </row>
    <row r="8" spans="1:23">
      <c r="A8" s="44" t="s">
        <v>90</v>
      </c>
      <c r="B8" s="31" t="s">
        <v>314</v>
      </c>
      <c r="C8" s="172">
        <v>7</v>
      </c>
      <c r="D8" s="172">
        <v>22930</v>
      </c>
      <c r="E8" s="173">
        <v>0.3</v>
      </c>
      <c r="F8" s="173">
        <v>0</v>
      </c>
      <c r="G8" s="173">
        <v>0</v>
      </c>
      <c r="H8" s="173">
        <v>0</v>
      </c>
      <c r="I8" s="173">
        <v>0</v>
      </c>
      <c r="J8" s="173">
        <v>0.7</v>
      </c>
      <c r="U8" s="31"/>
      <c r="V8" s="31"/>
      <c r="W8" s="31"/>
    </row>
    <row r="11" spans="1:23" s="26" customFormat="1">
      <c r="A11" s="208" t="s">
        <v>114</v>
      </c>
      <c r="B11" s="208"/>
      <c r="C11" s="218"/>
      <c r="D11" s="218"/>
      <c r="E11" s="216" t="s">
        <v>33</v>
      </c>
      <c r="F11" s="216"/>
      <c r="G11" s="216"/>
      <c r="H11" s="216"/>
      <c r="I11" s="216"/>
      <c r="J11" s="216"/>
      <c r="K11" s="25"/>
      <c r="L11" s="38"/>
      <c r="M11" s="25"/>
      <c r="N11" s="25"/>
      <c r="O11" s="25"/>
      <c r="P11" s="25"/>
      <c r="Q11" s="25"/>
    </row>
    <row r="12" spans="1:23" s="47" customFormat="1" ht="36.75" customHeight="1">
      <c r="A12" s="27" t="s">
        <v>85</v>
      </c>
      <c r="B12" s="40" t="s">
        <v>107</v>
      </c>
      <c r="C12" s="28" t="s">
        <v>94</v>
      </c>
      <c r="D12" s="28" t="s">
        <v>56</v>
      </c>
      <c r="E12" s="40" t="s">
        <v>37</v>
      </c>
      <c r="F12" s="41" t="s">
        <v>38</v>
      </c>
      <c r="G12" s="41" t="s">
        <v>39</v>
      </c>
      <c r="H12" s="41" t="s">
        <v>40</v>
      </c>
      <c r="I12" s="41" t="s">
        <v>41</v>
      </c>
      <c r="J12" s="41" t="s">
        <v>42</v>
      </c>
    </row>
    <row r="13" spans="1:23">
      <c r="A13" s="42" t="s">
        <v>86</v>
      </c>
      <c r="B13" s="32" t="s">
        <v>315</v>
      </c>
      <c r="C13" s="172">
        <v>51592</v>
      </c>
      <c r="D13" s="172">
        <v>118886</v>
      </c>
      <c r="E13" s="174">
        <v>0.43</v>
      </c>
      <c r="F13" s="174">
        <v>0.25</v>
      </c>
      <c r="G13" s="174">
        <v>0.36</v>
      </c>
      <c r="H13" s="174">
        <v>0.47</v>
      </c>
      <c r="I13" s="174">
        <v>0.56000000000000005</v>
      </c>
      <c r="J13" s="174">
        <v>0.65</v>
      </c>
    </row>
    <row r="14" spans="1:23">
      <c r="A14" s="42" t="s">
        <v>87</v>
      </c>
      <c r="B14" s="32" t="s">
        <v>95</v>
      </c>
      <c r="C14" s="172">
        <v>26635</v>
      </c>
      <c r="D14" s="172">
        <v>100973</v>
      </c>
      <c r="E14" s="174">
        <v>0.26</v>
      </c>
      <c r="F14" s="174">
        <v>0.1</v>
      </c>
      <c r="G14" s="174">
        <v>0.17</v>
      </c>
      <c r="H14" s="174">
        <v>0.24</v>
      </c>
      <c r="I14" s="174">
        <v>0.36</v>
      </c>
      <c r="J14" s="174">
        <v>0.48</v>
      </c>
    </row>
    <row r="15" spans="1:23">
      <c r="A15" s="44" t="s">
        <v>88</v>
      </c>
      <c r="B15" s="32" t="s">
        <v>316</v>
      </c>
      <c r="C15" s="172">
        <v>15969</v>
      </c>
      <c r="D15" s="172">
        <v>134822</v>
      </c>
      <c r="E15" s="174">
        <v>0.12</v>
      </c>
      <c r="F15" s="174">
        <v>0.03</v>
      </c>
      <c r="G15" s="174">
        <v>0.05</v>
      </c>
      <c r="H15" s="174">
        <v>0.08</v>
      </c>
      <c r="I15" s="174">
        <v>0.15</v>
      </c>
      <c r="J15" s="174">
        <v>0.28999999999999998</v>
      </c>
    </row>
    <row r="16" spans="1:23">
      <c r="A16" s="44" t="s">
        <v>89</v>
      </c>
      <c r="B16" s="32" t="s">
        <v>317</v>
      </c>
      <c r="C16" s="172">
        <v>13569</v>
      </c>
      <c r="D16" s="172">
        <v>173799</v>
      </c>
      <c r="E16" s="174">
        <v>0.08</v>
      </c>
      <c r="F16" s="174">
        <v>0.02</v>
      </c>
      <c r="G16" s="174">
        <v>0.03</v>
      </c>
      <c r="H16" s="174">
        <v>0.04</v>
      </c>
      <c r="I16" s="174">
        <v>0.11</v>
      </c>
      <c r="J16" s="174">
        <v>0.2</v>
      </c>
    </row>
    <row r="17" spans="1:17">
      <c r="A17" s="44" t="s">
        <v>90</v>
      </c>
      <c r="B17" s="32" t="s">
        <v>318</v>
      </c>
      <c r="C17" s="172">
        <v>22930</v>
      </c>
      <c r="D17" s="172">
        <v>158888</v>
      </c>
      <c r="E17" s="174">
        <v>0.14000000000000001</v>
      </c>
      <c r="F17" s="174">
        <v>0.03</v>
      </c>
      <c r="G17" s="174">
        <v>0.04</v>
      </c>
      <c r="H17" s="174">
        <v>0.08</v>
      </c>
      <c r="I17" s="174">
        <v>0.18</v>
      </c>
      <c r="J17" s="174">
        <v>0.24</v>
      </c>
    </row>
    <row r="19" spans="1:17" s="26" customFormat="1">
      <c r="A19" s="211" t="s">
        <v>129</v>
      </c>
      <c r="B19" s="218"/>
      <c r="C19" s="218"/>
      <c r="D19" s="218"/>
      <c r="E19" s="211" t="s">
        <v>117</v>
      </c>
      <c r="F19" s="218"/>
      <c r="G19" s="218"/>
      <c r="H19" s="218"/>
      <c r="I19" s="218"/>
      <c r="J19" s="218"/>
      <c r="K19" s="25"/>
      <c r="L19" s="38"/>
      <c r="M19" s="25"/>
      <c r="N19" s="25"/>
      <c r="O19" s="25"/>
      <c r="P19" s="25"/>
      <c r="Q19" s="25"/>
    </row>
    <row r="20" spans="1:17" s="26" customForma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5"/>
      <c r="L20" s="38"/>
      <c r="M20" s="25"/>
      <c r="N20" s="25"/>
      <c r="O20" s="25"/>
      <c r="P20" s="25"/>
      <c r="Q20" s="25"/>
    </row>
    <row r="21" spans="1:17" s="26" customFormat="1">
      <c r="A21" s="207" t="s">
        <v>115</v>
      </c>
      <c r="B21" s="207"/>
      <c r="C21" s="207"/>
      <c r="D21" s="207"/>
      <c r="E21" s="222"/>
      <c r="F21" s="33"/>
      <c r="G21" s="33"/>
      <c r="H21" s="33"/>
      <c r="I21" s="33"/>
      <c r="J21" s="33"/>
      <c r="K21" s="25"/>
      <c r="L21" s="38"/>
      <c r="M21" s="25"/>
      <c r="N21" s="25"/>
      <c r="O21" s="25"/>
      <c r="P21" s="25"/>
      <c r="Q21" s="25"/>
    </row>
    <row r="23" spans="1:17" ht="30.75" customHeight="1">
      <c r="A23" s="200" t="s">
        <v>154</v>
      </c>
      <c r="B23" s="217"/>
      <c r="C23" s="217"/>
      <c r="D23" s="217"/>
      <c r="E23" s="217"/>
      <c r="F23" s="217"/>
      <c r="G23" s="217"/>
      <c r="H23" s="217"/>
      <c r="I23" s="217"/>
      <c r="J23" s="217"/>
    </row>
    <row r="25" spans="1:17">
      <c r="A25" s="249" t="s">
        <v>380</v>
      </c>
    </row>
  </sheetData>
  <mergeCells count="9">
    <mergeCell ref="A21:E21"/>
    <mergeCell ref="A23:J23"/>
    <mergeCell ref="A1:J1"/>
    <mergeCell ref="A2:E2"/>
    <mergeCell ref="F2:J2"/>
    <mergeCell ref="A11:D11"/>
    <mergeCell ref="E11:J11"/>
    <mergeCell ref="A19:D20"/>
    <mergeCell ref="E19:J20"/>
  </mergeCells>
  <phoneticPr fontId="11" type="noConversion"/>
  <pageMargins left="0.75" right="0.75" top="1" bottom="1" header="0.5" footer="0.5"/>
  <pageSetup scale="85" orientation="portrait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25"/>
  <sheetViews>
    <sheetView view="pageLayout" zoomScaleNormal="100" workbookViewId="0">
      <selection activeCell="A25" sqref="A25"/>
    </sheetView>
  </sheetViews>
  <sheetFormatPr defaultRowHeight="12.75"/>
  <cols>
    <col min="1" max="1" width="20.7109375" style="32" bestFit="1" customWidth="1"/>
    <col min="2" max="2" width="11.140625" style="32" customWidth="1"/>
    <col min="3" max="4" width="10" style="35" customWidth="1"/>
    <col min="5" max="5" width="9.140625" style="32"/>
    <col min="6" max="7" width="8.5703125" style="32" customWidth="1"/>
    <col min="8" max="8" width="9.140625" style="32"/>
    <col min="9" max="10" width="8.5703125" style="32" customWidth="1"/>
    <col min="11" max="16384" width="9.140625" style="32"/>
  </cols>
  <sheetData>
    <row r="1" spans="1:22" s="26" customFormat="1" ht="31.5" customHeight="1">
      <c r="A1" s="208" t="s">
        <v>329</v>
      </c>
      <c r="B1" s="208"/>
      <c r="C1" s="209"/>
      <c r="D1" s="209"/>
      <c r="E1" s="209"/>
      <c r="F1" s="209"/>
      <c r="G1" s="209"/>
      <c r="H1" s="209"/>
      <c r="I1" s="209"/>
      <c r="J1" s="209"/>
      <c r="K1" s="25"/>
      <c r="L1" s="38"/>
      <c r="M1" s="25"/>
      <c r="N1" s="25"/>
      <c r="O1" s="25"/>
      <c r="P1" s="25"/>
    </row>
    <row r="2" spans="1:22" s="26" customFormat="1" ht="17.25" customHeight="1">
      <c r="A2" s="208" t="s">
        <v>113</v>
      </c>
      <c r="B2" s="208"/>
      <c r="C2" s="218"/>
      <c r="D2" s="218"/>
      <c r="E2" s="218"/>
      <c r="F2" s="216" t="s">
        <v>33</v>
      </c>
      <c r="G2" s="216"/>
      <c r="H2" s="216"/>
      <c r="I2" s="216"/>
      <c r="J2" s="216"/>
      <c r="K2" s="25"/>
      <c r="L2" s="38"/>
      <c r="M2" s="25"/>
      <c r="N2" s="25"/>
      <c r="O2" s="25"/>
      <c r="P2" s="25"/>
    </row>
    <row r="3" spans="1:22" s="47" customFormat="1" ht="27">
      <c r="A3" s="27" t="s">
        <v>85</v>
      </c>
      <c r="B3" s="40" t="s">
        <v>107</v>
      </c>
      <c r="C3" s="28" t="s">
        <v>80</v>
      </c>
      <c r="D3" s="28" t="s">
        <v>94</v>
      </c>
      <c r="E3" s="40" t="s">
        <v>37</v>
      </c>
      <c r="F3" s="41" t="s">
        <v>38</v>
      </c>
      <c r="G3" s="41" t="s">
        <v>39</v>
      </c>
      <c r="H3" s="41" t="s">
        <v>40</v>
      </c>
      <c r="I3" s="41" t="s">
        <v>41</v>
      </c>
      <c r="J3" s="41" t="s">
        <v>42</v>
      </c>
      <c r="K3" s="45"/>
      <c r="L3" s="46"/>
      <c r="M3" s="45"/>
      <c r="N3" s="45"/>
      <c r="O3" s="45"/>
      <c r="P3" s="45"/>
    </row>
    <row r="4" spans="1:22">
      <c r="A4" s="42" t="s">
        <v>86</v>
      </c>
      <c r="B4" s="31" t="s">
        <v>320</v>
      </c>
      <c r="C4" s="172">
        <v>21</v>
      </c>
      <c r="D4" s="172">
        <v>15284</v>
      </c>
      <c r="E4" s="173">
        <v>1.4</v>
      </c>
      <c r="F4" s="173">
        <v>0</v>
      </c>
      <c r="G4" s="173">
        <v>0</v>
      </c>
      <c r="H4" s="173">
        <v>0</v>
      </c>
      <c r="I4" s="173">
        <v>1.3</v>
      </c>
      <c r="J4" s="173">
        <v>6</v>
      </c>
      <c r="T4" s="31"/>
      <c r="U4" s="31"/>
      <c r="V4" s="31"/>
    </row>
    <row r="5" spans="1:22">
      <c r="A5" s="42" t="s">
        <v>87</v>
      </c>
      <c r="B5" s="31" t="s">
        <v>321</v>
      </c>
      <c r="C5" s="172">
        <v>17</v>
      </c>
      <c r="D5" s="172">
        <v>11056</v>
      </c>
      <c r="E5" s="173">
        <v>1.5</v>
      </c>
      <c r="F5" s="173">
        <v>0</v>
      </c>
      <c r="G5" s="173">
        <v>0</v>
      </c>
      <c r="H5" s="173">
        <v>0</v>
      </c>
      <c r="I5" s="173">
        <v>0.7</v>
      </c>
      <c r="J5" s="173">
        <v>5.5</v>
      </c>
      <c r="T5" s="31"/>
      <c r="U5" s="31"/>
      <c r="V5" s="31"/>
    </row>
    <row r="6" spans="1:22">
      <c r="A6" s="44" t="s">
        <v>88</v>
      </c>
      <c r="B6" s="31" t="s">
        <v>322</v>
      </c>
      <c r="C6" s="172">
        <v>9</v>
      </c>
      <c r="D6" s="172">
        <v>7436</v>
      </c>
      <c r="E6" s="173">
        <v>1.2</v>
      </c>
      <c r="F6" s="173">
        <v>0</v>
      </c>
      <c r="G6" s="173">
        <v>0</v>
      </c>
      <c r="H6" s="173">
        <v>0</v>
      </c>
      <c r="I6" s="173">
        <v>0</v>
      </c>
      <c r="J6" s="173">
        <v>4</v>
      </c>
      <c r="T6" s="31"/>
      <c r="U6" s="31"/>
      <c r="V6" s="31"/>
    </row>
    <row r="7" spans="1:22">
      <c r="A7" s="44" t="s">
        <v>89</v>
      </c>
      <c r="B7" s="31" t="s">
        <v>323</v>
      </c>
      <c r="C7" s="172">
        <v>5</v>
      </c>
      <c r="D7" s="172">
        <v>6171</v>
      </c>
      <c r="E7" s="173">
        <v>0.8</v>
      </c>
      <c r="F7" s="173">
        <v>0</v>
      </c>
      <c r="G7" s="173">
        <v>0</v>
      </c>
      <c r="H7" s="173">
        <v>0</v>
      </c>
      <c r="I7" s="173">
        <v>0</v>
      </c>
      <c r="J7" s="173">
        <v>1.3</v>
      </c>
      <c r="T7" s="31"/>
      <c r="U7" s="31"/>
      <c r="V7" s="31"/>
    </row>
    <row r="8" spans="1:22">
      <c r="A8" s="44" t="s">
        <v>90</v>
      </c>
      <c r="B8" s="31" t="s">
        <v>324</v>
      </c>
      <c r="C8" s="172">
        <v>4</v>
      </c>
      <c r="D8" s="172">
        <v>7602</v>
      </c>
      <c r="E8" s="173">
        <v>0.5</v>
      </c>
      <c r="F8" s="173">
        <v>0</v>
      </c>
      <c r="G8" s="173">
        <v>0</v>
      </c>
      <c r="H8" s="173">
        <v>0</v>
      </c>
      <c r="I8" s="173">
        <v>0</v>
      </c>
      <c r="J8" s="173">
        <v>4.5</v>
      </c>
      <c r="T8" s="31"/>
      <c r="U8" s="31"/>
      <c r="V8" s="31"/>
    </row>
    <row r="11" spans="1:22" s="26" customFormat="1">
      <c r="A11" s="208" t="s">
        <v>114</v>
      </c>
      <c r="B11" s="208"/>
      <c r="C11" s="218"/>
      <c r="D11" s="218"/>
      <c r="E11" s="216" t="s">
        <v>33</v>
      </c>
      <c r="F11" s="216"/>
      <c r="G11" s="216"/>
      <c r="H11" s="216"/>
      <c r="I11" s="216"/>
      <c r="J11" s="216"/>
      <c r="K11" s="25"/>
      <c r="L11" s="38"/>
      <c r="M11" s="25"/>
      <c r="N11" s="25"/>
      <c r="O11" s="25"/>
      <c r="P11" s="25"/>
      <c r="Q11" s="25"/>
    </row>
    <row r="12" spans="1:22" s="47" customFormat="1" ht="27">
      <c r="A12" s="27" t="s">
        <v>85</v>
      </c>
      <c r="B12" s="40" t="s">
        <v>107</v>
      </c>
      <c r="C12" s="28" t="s">
        <v>94</v>
      </c>
      <c r="D12" s="28" t="s">
        <v>56</v>
      </c>
      <c r="E12" s="40" t="s">
        <v>37</v>
      </c>
      <c r="F12" s="41" t="s">
        <v>38</v>
      </c>
      <c r="G12" s="41" t="s">
        <v>39</v>
      </c>
      <c r="H12" s="41" t="s">
        <v>40</v>
      </c>
      <c r="I12" s="41" t="s">
        <v>41</v>
      </c>
      <c r="J12" s="41" t="s">
        <v>42</v>
      </c>
    </row>
    <row r="13" spans="1:22">
      <c r="A13" s="42" t="s">
        <v>86</v>
      </c>
      <c r="B13" s="32" t="s">
        <v>325</v>
      </c>
      <c r="C13" s="172">
        <v>15284</v>
      </c>
      <c r="D13" s="172">
        <v>42064</v>
      </c>
      <c r="E13" s="174">
        <v>0.36</v>
      </c>
      <c r="F13" s="174">
        <v>0.17</v>
      </c>
      <c r="G13" s="174">
        <v>0.28000000000000003</v>
      </c>
      <c r="H13" s="174">
        <v>0.39</v>
      </c>
      <c r="I13" s="174">
        <v>0.54</v>
      </c>
      <c r="J13" s="174">
        <v>0.72</v>
      </c>
    </row>
    <row r="14" spans="1:22">
      <c r="A14" s="42" t="s">
        <v>87</v>
      </c>
      <c r="B14" s="32" t="s">
        <v>326</v>
      </c>
      <c r="C14" s="172">
        <v>11056</v>
      </c>
      <c r="D14" s="172">
        <v>46730</v>
      </c>
      <c r="E14" s="174">
        <v>0.24</v>
      </c>
      <c r="F14" s="174">
        <v>0.09</v>
      </c>
      <c r="G14" s="174">
        <v>0.15</v>
      </c>
      <c r="H14" s="174">
        <v>0.21</v>
      </c>
      <c r="I14" s="174">
        <v>0.31</v>
      </c>
      <c r="J14" s="174">
        <v>0.45</v>
      </c>
    </row>
    <row r="15" spans="1:22">
      <c r="A15" s="44" t="s">
        <v>88</v>
      </c>
      <c r="B15" s="32" t="s">
        <v>327</v>
      </c>
      <c r="C15" s="172">
        <v>7436</v>
      </c>
      <c r="D15" s="172">
        <v>63940</v>
      </c>
      <c r="E15" s="174">
        <v>0.12</v>
      </c>
      <c r="F15" s="174">
        <v>0.03</v>
      </c>
      <c r="G15" s="174">
        <v>0.05</v>
      </c>
      <c r="H15" s="174">
        <v>7.0000000000000007E-2</v>
      </c>
      <c r="I15" s="174">
        <v>0.13</v>
      </c>
      <c r="J15" s="174">
        <v>0.26</v>
      </c>
    </row>
    <row r="16" spans="1:22">
      <c r="A16" s="44" t="s">
        <v>89</v>
      </c>
      <c r="B16" s="32" t="s">
        <v>96</v>
      </c>
      <c r="C16" s="172">
        <v>6171</v>
      </c>
      <c r="D16" s="172">
        <v>93907</v>
      </c>
      <c r="E16" s="174">
        <v>7.0000000000000007E-2</v>
      </c>
      <c r="F16" s="174">
        <v>0.01</v>
      </c>
      <c r="G16" s="174">
        <v>0.02</v>
      </c>
      <c r="H16" s="174">
        <v>0.04</v>
      </c>
      <c r="I16" s="174">
        <v>0.08</v>
      </c>
      <c r="J16" s="174">
        <v>0.23</v>
      </c>
    </row>
    <row r="17" spans="1:17">
      <c r="A17" s="44" t="s">
        <v>90</v>
      </c>
      <c r="B17" s="32" t="s">
        <v>328</v>
      </c>
      <c r="C17" s="172">
        <v>7602</v>
      </c>
      <c r="D17" s="172">
        <v>82631</v>
      </c>
      <c r="E17" s="174">
        <v>0.09</v>
      </c>
      <c r="F17" s="174">
        <v>0.02</v>
      </c>
      <c r="G17" s="174">
        <v>0.04</v>
      </c>
      <c r="H17" s="174">
        <v>0.06</v>
      </c>
      <c r="I17" s="174">
        <v>0.1</v>
      </c>
      <c r="J17" s="174">
        <v>0.24</v>
      </c>
    </row>
    <row r="19" spans="1:17" s="26" customFormat="1">
      <c r="A19" s="211" t="s">
        <v>129</v>
      </c>
      <c r="B19" s="218"/>
      <c r="C19" s="218"/>
      <c r="D19" s="218"/>
      <c r="E19" s="211" t="s">
        <v>117</v>
      </c>
      <c r="F19" s="218"/>
      <c r="G19" s="218"/>
      <c r="H19" s="218"/>
      <c r="I19" s="218"/>
      <c r="J19" s="218"/>
      <c r="K19" s="25"/>
      <c r="L19" s="38"/>
      <c r="M19" s="25"/>
      <c r="N19" s="25"/>
      <c r="O19" s="25"/>
      <c r="P19" s="25"/>
      <c r="Q19" s="25"/>
    </row>
    <row r="20" spans="1:17" s="26" customForma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5"/>
      <c r="L20" s="38"/>
      <c r="M20" s="25"/>
      <c r="N20" s="25"/>
      <c r="O20" s="25"/>
      <c r="P20" s="25"/>
      <c r="Q20" s="25"/>
    </row>
    <row r="21" spans="1:17" s="26" customFormat="1">
      <c r="A21" s="207" t="s">
        <v>131</v>
      </c>
      <c r="B21" s="207"/>
      <c r="C21" s="207"/>
      <c r="D21" s="207"/>
      <c r="E21" s="222"/>
      <c r="F21" s="33"/>
      <c r="G21" s="33"/>
      <c r="H21" s="33"/>
      <c r="I21" s="33"/>
      <c r="J21" s="33"/>
      <c r="K21" s="25"/>
      <c r="L21" s="38"/>
      <c r="M21" s="25"/>
      <c r="N21" s="25"/>
      <c r="O21" s="25"/>
      <c r="P21" s="25"/>
      <c r="Q21" s="25"/>
    </row>
    <row r="23" spans="1:17" ht="29.25" customHeight="1">
      <c r="A23" s="200" t="s">
        <v>154</v>
      </c>
      <c r="B23" s="217"/>
      <c r="C23" s="217"/>
      <c r="D23" s="217"/>
      <c r="E23" s="217"/>
      <c r="F23" s="217"/>
      <c r="G23" s="217"/>
      <c r="H23" s="217"/>
      <c r="I23" s="217"/>
      <c r="J23" s="217"/>
    </row>
    <row r="25" spans="1:17">
      <c r="A25" s="249" t="s">
        <v>380</v>
      </c>
    </row>
  </sheetData>
  <mergeCells count="9">
    <mergeCell ref="A21:E21"/>
    <mergeCell ref="A23:J23"/>
    <mergeCell ref="A1:J1"/>
    <mergeCell ref="A2:E2"/>
    <mergeCell ref="F2:J2"/>
    <mergeCell ref="A11:D11"/>
    <mergeCell ref="E11:J11"/>
    <mergeCell ref="A19:D20"/>
    <mergeCell ref="E19:J20"/>
  </mergeCells>
  <phoneticPr fontId="11" type="noConversion"/>
  <pageMargins left="0.75" right="0.75" top="1" bottom="1" header="0.5" footer="0.5"/>
  <pageSetup scale="85" orientation="portrait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4" topLeftCell="A17" activePane="bottomLeft" state="frozen"/>
      <selection pane="bottomLeft" activeCell="A48" sqref="A48"/>
    </sheetView>
  </sheetViews>
  <sheetFormatPr defaultRowHeight="12"/>
  <cols>
    <col min="1" max="1" width="37.7109375" style="58" customWidth="1"/>
    <col min="2" max="2" width="8.7109375" style="73" customWidth="1"/>
    <col min="3" max="3" width="8.7109375" style="78" customWidth="1"/>
    <col min="4" max="4" width="8.7109375" style="73" customWidth="1"/>
    <col min="5" max="5" width="8.7109375" style="78" customWidth="1"/>
    <col min="6" max="6" width="8.7109375" style="73" customWidth="1"/>
    <col min="7" max="16384" width="9.140625" style="58"/>
  </cols>
  <sheetData>
    <row r="1" spans="1:6" s="50" customFormat="1" ht="24.75" customHeight="1">
      <c r="A1" s="224" t="s">
        <v>330</v>
      </c>
      <c r="B1" s="225"/>
      <c r="C1" s="225"/>
      <c r="D1" s="225"/>
      <c r="E1" s="225"/>
      <c r="F1" s="225"/>
    </row>
    <row r="2" spans="1:6" s="55" customFormat="1">
      <c r="A2" s="51"/>
      <c r="B2" s="69"/>
      <c r="C2" s="53"/>
      <c r="D2" s="69"/>
      <c r="E2" s="53"/>
      <c r="F2" s="74"/>
    </row>
    <row r="3" spans="1:6">
      <c r="A3" s="56" t="s">
        <v>34</v>
      </c>
      <c r="B3" s="227" t="s">
        <v>140</v>
      </c>
      <c r="C3" s="228"/>
      <c r="D3" s="228"/>
      <c r="E3" s="228"/>
      <c r="F3" s="75" t="s">
        <v>20</v>
      </c>
    </row>
    <row r="4" spans="1:6" ht="12" customHeight="1">
      <c r="A4" s="59"/>
      <c r="B4" s="226" t="s">
        <v>141</v>
      </c>
      <c r="C4" s="226"/>
      <c r="D4" s="226" t="s">
        <v>370</v>
      </c>
      <c r="E4" s="226"/>
      <c r="F4" s="184"/>
    </row>
    <row r="5" spans="1:6">
      <c r="A5" s="98" t="s">
        <v>43</v>
      </c>
      <c r="B5" s="70"/>
      <c r="C5" s="77"/>
      <c r="D5" s="70"/>
      <c r="E5" s="77"/>
      <c r="F5" s="76"/>
    </row>
    <row r="6" spans="1:6" ht="15" customHeight="1">
      <c r="A6" s="99" t="s">
        <v>44</v>
      </c>
      <c r="B6" s="71">
        <v>183</v>
      </c>
      <c r="C6" s="63">
        <f t="shared" ref="C6:C21" si="0">(B6/F6)</f>
        <v>0.94818652849740936</v>
      </c>
      <c r="D6" s="71">
        <v>10</v>
      </c>
      <c r="E6" s="63">
        <f t="shared" ref="E6:E23" si="1">(D6/F6)</f>
        <v>5.181347150259067E-2</v>
      </c>
      <c r="F6" s="72">
        <f t="shared" ref="F6:F13" si="2">SUM(B6+D6)</f>
        <v>193</v>
      </c>
    </row>
    <row r="7" spans="1:6" ht="24">
      <c r="A7" s="100" t="s">
        <v>366</v>
      </c>
      <c r="B7" s="71">
        <v>606</v>
      </c>
      <c r="C7" s="63">
        <f t="shared" si="0"/>
        <v>0.81891891891891888</v>
      </c>
      <c r="D7" s="71">
        <v>134</v>
      </c>
      <c r="E7" s="63">
        <f t="shared" si="1"/>
        <v>0.18108108108108109</v>
      </c>
      <c r="F7" s="72">
        <f t="shared" si="2"/>
        <v>740</v>
      </c>
    </row>
    <row r="8" spans="1:6" ht="24">
      <c r="A8" s="100" t="s">
        <v>340</v>
      </c>
      <c r="B8" s="71">
        <v>353</v>
      </c>
      <c r="C8" s="63">
        <f t="shared" si="0"/>
        <v>0.7657266811279827</v>
      </c>
      <c r="D8" s="71">
        <v>108</v>
      </c>
      <c r="E8" s="63">
        <f t="shared" si="1"/>
        <v>0.23427331887201736</v>
      </c>
      <c r="F8" s="72">
        <f t="shared" si="2"/>
        <v>461</v>
      </c>
    </row>
    <row r="9" spans="1:6">
      <c r="A9" s="100" t="s">
        <v>45</v>
      </c>
      <c r="B9" s="71">
        <v>432</v>
      </c>
      <c r="C9" s="63">
        <f t="shared" si="0"/>
        <v>0.7769784172661871</v>
      </c>
      <c r="D9" s="71">
        <v>124</v>
      </c>
      <c r="E9" s="63">
        <f t="shared" si="1"/>
        <v>0.22302158273381295</v>
      </c>
      <c r="F9" s="72">
        <f t="shared" si="2"/>
        <v>556</v>
      </c>
    </row>
    <row r="10" spans="1:6" ht="24">
      <c r="A10" s="100" t="s">
        <v>341</v>
      </c>
      <c r="B10" s="71">
        <v>596</v>
      </c>
      <c r="C10" s="63">
        <f t="shared" si="0"/>
        <v>0.78421052631578947</v>
      </c>
      <c r="D10" s="71">
        <v>164</v>
      </c>
      <c r="E10" s="63">
        <f t="shared" si="1"/>
        <v>0.21578947368421053</v>
      </c>
      <c r="F10" s="72">
        <f t="shared" si="2"/>
        <v>760</v>
      </c>
    </row>
    <row r="11" spans="1:6" ht="24">
      <c r="A11" s="100" t="s">
        <v>342</v>
      </c>
      <c r="B11" s="71">
        <v>749</v>
      </c>
      <c r="C11" s="63">
        <f t="shared" si="0"/>
        <v>0.7627291242362525</v>
      </c>
      <c r="D11" s="71">
        <v>233</v>
      </c>
      <c r="E11" s="63">
        <f t="shared" si="1"/>
        <v>0.23727087576374745</v>
      </c>
      <c r="F11" s="72">
        <f t="shared" si="2"/>
        <v>982</v>
      </c>
    </row>
    <row r="12" spans="1:6" ht="24">
      <c r="A12" s="100" t="s">
        <v>343</v>
      </c>
      <c r="B12" s="71">
        <v>795</v>
      </c>
      <c r="C12" s="63">
        <f t="shared" si="0"/>
        <v>0.71557155715571552</v>
      </c>
      <c r="D12" s="71">
        <v>316</v>
      </c>
      <c r="E12" s="63">
        <f t="shared" si="1"/>
        <v>0.28442844284428442</v>
      </c>
      <c r="F12" s="72">
        <f t="shared" si="2"/>
        <v>1111</v>
      </c>
    </row>
    <row r="13" spans="1:6" ht="15" customHeight="1">
      <c r="A13" s="99" t="s">
        <v>50</v>
      </c>
      <c r="B13" s="71">
        <v>52</v>
      </c>
      <c r="C13" s="63">
        <f t="shared" si="0"/>
        <v>0.77611940298507465</v>
      </c>
      <c r="D13" s="71">
        <v>15</v>
      </c>
      <c r="E13" s="63">
        <f t="shared" si="1"/>
        <v>0.22388059701492538</v>
      </c>
      <c r="F13" s="72">
        <f t="shared" si="2"/>
        <v>67</v>
      </c>
    </row>
    <row r="14" spans="1:6" ht="15" customHeight="1">
      <c r="A14" s="99" t="s">
        <v>51</v>
      </c>
      <c r="B14" s="71">
        <v>149</v>
      </c>
      <c r="C14" s="63">
        <f t="shared" si="0"/>
        <v>0.76804123711340211</v>
      </c>
      <c r="D14" s="71">
        <v>45</v>
      </c>
      <c r="E14" s="63">
        <f t="shared" si="1"/>
        <v>0.23195876288659795</v>
      </c>
      <c r="F14" s="72">
        <f>SUM(B14+D14)</f>
        <v>194</v>
      </c>
    </row>
    <row r="15" spans="1:6" ht="15" customHeight="1">
      <c r="A15" s="99" t="s">
        <v>47</v>
      </c>
      <c r="B15" s="71">
        <v>132</v>
      </c>
      <c r="C15" s="63">
        <f t="shared" si="0"/>
        <v>0.81987577639751552</v>
      </c>
      <c r="D15" s="71">
        <v>29</v>
      </c>
      <c r="E15" s="63">
        <f t="shared" si="1"/>
        <v>0.18012422360248448</v>
      </c>
      <c r="F15" s="72">
        <f t="shared" ref="F15:F44" si="3">SUM(B15+D15)</f>
        <v>161</v>
      </c>
    </row>
    <row r="16" spans="1:6" ht="15" customHeight="1">
      <c r="A16" s="99" t="s">
        <v>49</v>
      </c>
      <c r="B16" s="71">
        <v>31</v>
      </c>
      <c r="C16" s="63">
        <f t="shared" si="0"/>
        <v>0.86111111111111116</v>
      </c>
      <c r="D16" s="71">
        <v>5</v>
      </c>
      <c r="E16" s="63">
        <f t="shared" si="1"/>
        <v>0.1388888888888889</v>
      </c>
      <c r="F16" s="72">
        <f t="shared" si="3"/>
        <v>36</v>
      </c>
    </row>
    <row r="17" spans="1:6" ht="15" customHeight="1">
      <c r="A17" s="128" t="s">
        <v>48</v>
      </c>
      <c r="B17" s="71">
        <v>408</v>
      </c>
      <c r="C17" s="63">
        <f t="shared" si="0"/>
        <v>0.80952380952380953</v>
      </c>
      <c r="D17" s="71">
        <v>96</v>
      </c>
      <c r="E17" s="63">
        <f t="shared" si="1"/>
        <v>0.19047619047619047</v>
      </c>
      <c r="F17" s="72">
        <f t="shared" si="3"/>
        <v>504</v>
      </c>
    </row>
    <row r="18" spans="1:6" ht="15" customHeight="1">
      <c r="A18" s="99" t="s">
        <v>59</v>
      </c>
      <c r="B18" s="71">
        <v>24</v>
      </c>
      <c r="C18" s="63">
        <f t="shared" si="0"/>
        <v>0.88888888888888884</v>
      </c>
      <c r="D18" s="71">
        <v>3</v>
      </c>
      <c r="E18" s="63">
        <f t="shared" si="1"/>
        <v>0.1111111111111111</v>
      </c>
      <c r="F18" s="72">
        <f t="shared" si="3"/>
        <v>27</v>
      </c>
    </row>
    <row r="19" spans="1:6" ht="15" customHeight="1">
      <c r="A19" s="99" t="s">
        <v>52</v>
      </c>
      <c r="B19" s="71">
        <v>631</v>
      </c>
      <c r="C19" s="63">
        <f t="shared" si="0"/>
        <v>0.77233782129742967</v>
      </c>
      <c r="D19" s="71">
        <v>186</v>
      </c>
      <c r="E19" s="63">
        <f t="shared" si="1"/>
        <v>0.22766217870257038</v>
      </c>
      <c r="F19" s="72">
        <f t="shared" si="3"/>
        <v>817</v>
      </c>
    </row>
    <row r="20" spans="1:6" ht="15" customHeight="1">
      <c r="A20" s="99" t="s">
        <v>46</v>
      </c>
      <c r="B20" s="71">
        <v>424</v>
      </c>
      <c r="C20" s="63">
        <f t="shared" si="0"/>
        <v>0.78518518518518521</v>
      </c>
      <c r="D20" s="71">
        <v>116</v>
      </c>
      <c r="E20" s="63">
        <f t="shared" si="1"/>
        <v>0.21481481481481482</v>
      </c>
      <c r="F20" s="72">
        <f t="shared" si="3"/>
        <v>540</v>
      </c>
    </row>
    <row r="21" spans="1:6" ht="15" customHeight="1">
      <c r="A21" s="99" t="s">
        <v>53</v>
      </c>
      <c r="B21" s="71">
        <v>376</v>
      </c>
      <c r="C21" s="63">
        <f t="shared" si="0"/>
        <v>0.85649202733485197</v>
      </c>
      <c r="D21" s="71">
        <v>63</v>
      </c>
      <c r="E21" s="63">
        <f t="shared" si="1"/>
        <v>0.14350797266514806</v>
      </c>
      <c r="F21" s="72">
        <f t="shared" si="3"/>
        <v>439</v>
      </c>
    </row>
    <row r="22" spans="1:6" ht="15" customHeight="1">
      <c r="A22" s="101" t="s">
        <v>60</v>
      </c>
      <c r="B22" s="71"/>
      <c r="C22" s="63"/>
      <c r="D22" s="71"/>
      <c r="E22" s="63"/>
      <c r="F22" s="72">
        <f t="shared" si="3"/>
        <v>0</v>
      </c>
    </row>
    <row r="23" spans="1:6" ht="15" customHeight="1">
      <c r="A23" s="99" t="s">
        <v>344</v>
      </c>
      <c r="B23" s="71"/>
      <c r="C23" s="63"/>
      <c r="D23" s="71">
        <v>1</v>
      </c>
      <c r="E23" s="63">
        <f t="shared" si="1"/>
        <v>1</v>
      </c>
      <c r="F23" s="72">
        <f t="shared" si="3"/>
        <v>1</v>
      </c>
    </row>
    <row r="24" spans="1:6" ht="15" customHeight="1">
      <c r="A24" s="99" t="s">
        <v>1</v>
      </c>
      <c r="B24" s="71">
        <v>244</v>
      </c>
      <c r="C24" s="63">
        <f>(B24/F24)</f>
        <v>0.83276450511945388</v>
      </c>
      <c r="D24" s="71">
        <v>49</v>
      </c>
      <c r="E24" s="63">
        <f t="shared" ref="E24:E41" si="4">(D24/F24)</f>
        <v>0.16723549488054607</v>
      </c>
      <c r="F24" s="72">
        <f t="shared" si="3"/>
        <v>293</v>
      </c>
    </row>
    <row r="25" spans="1:6" ht="15" customHeight="1">
      <c r="A25" s="99" t="s">
        <v>346</v>
      </c>
      <c r="B25" s="71">
        <v>9</v>
      </c>
      <c r="C25" s="63">
        <f>(B25/F25)</f>
        <v>0.75</v>
      </c>
      <c r="D25" s="71">
        <v>3</v>
      </c>
      <c r="E25" s="63">
        <f t="shared" si="4"/>
        <v>0.25</v>
      </c>
      <c r="F25" s="72">
        <f t="shared" si="3"/>
        <v>12</v>
      </c>
    </row>
    <row r="26" spans="1:6" ht="15" customHeight="1">
      <c r="A26" s="99" t="s">
        <v>347</v>
      </c>
      <c r="B26" s="71">
        <v>3</v>
      </c>
      <c r="C26" s="63">
        <f>(B26/F26)</f>
        <v>0.75</v>
      </c>
      <c r="D26" s="71">
        <v>1</v>
      </c>
      <c r="E26" s="63">
        <f t="shared" si="4"/>
        <v>0.25</v>
      </c>
      <c r="F26" s="72">
        <f t="shared" si="3"/>
        <v>4</v>
      </c>
    </row>
    <row r="27" spans="1:6" ht="15" customHeight="1">
      <c r="A27" s="128" t="s">
        <v>348</v>
      </c>
      <c r="B27" s="71">
        <v>5</v>
      </c>
      <c r="C27" s="63">
        <f>(B27/F27)</f>
        <v>0.83333333333333337</v>
      </c>
      <c r="D27" s="71">
        <v>1</v>
      </c>
      <c r="E27" s="63">
        <f t="shared" si="4"/>
        <v>0.16666666666666666</v>
      </c>
      <c r="F27" s="72">
        <f t="shared" si="3"/>
        <v>6</v>
      </c>
    </row>
    <row r="28" spans="1:6" ht="15" customHeight="1">
      <c r="A28" s="128" t="s">
        <v>350</v>
      </c>
      <c r="B28" s="71">
        <v>289</v>
      </c>
      <c r="C28" s="63">
        <f>(B28/F28)</f>
        <v>0.7983425414364641</v>
      </c>
      <c r="D28" s="71">
        <v>73</v>
      </c>
      <c r="E28" s="63">
        <f t="shared" si="4"/>
        <v>0.20165745856353592</v>
      </c>
      <c r="F28" s="72">
        <f t="shared" si="3"/>
        <v>362</v>
      </c>
    </row>
    <row r="29" spans="1:6" ht="15" customHeight="1">
      <c r="A29" s="99" t="s">
        <v>351</v>
      </c>
      <c r="B29" s="71">
        <v>548</v>
      </c>
      <c r="C29" s="63">
        <f t="shared" ref="C29:C41" si="5">(B29/F29)</f>
        <v>0.78285714285714281</v>
      </c>
      <c r="D29" s="71">
        <v>152</v>
      </c>
      <c r="E29" s="63">
        <f t="shared" si="4"/>
        <v>0.21714285714285714</v>
      </c>
      <c r="F29" s="72">
        <f t="shared" si="3"/>
        <v>700</v>
      </c>
    </row>
    <row r="30" spans="1:6" ht="15" customHeight="1">
      <c r="A30" s="99" t="s">
        <v>352</v>
      </c>
      <c r="B30" s="71">
        <v>12</v>
      </c>
      <c r="C30" s="63">
        <f t="shared" si="5"/>
        <v>0.63157894736842102</v>
      </c>
      <c r="D30" s="71">
        <v>7</v>
      </c>
      <c r="E30" s="63">
        <f t="shared" si="4"/>
        <v>0.36842105263157893</v>
      </c>
      <c r="F30" s="72">
        <f t="shared" si="3"/>
        <v>19</v>
      </c>
    </row>
    <row r="31" spans="1:6" ht="15" customHeight="1">
      <c r="A31" s="99" t="s">
        <v>51</v>
      </c>
      <c r="B31" s="71">
        <v>15</v>
      </c>
      <c r="C31" s="63">
        <f t="shared" si="5"/>
        <v>0.78947368421052633</v>
      </c>
      <c r="D31" s="71">
        <v>4</v>
      </c>
      <c r="E31" s="63">
        <f t="shared" si="4"/>
        <v>0.21052631578947367</v>
      </c>
      <c r="F31" s="72">
        <f t="shared" si="3"/>
        <v>19</v>
      </c>
    </row>
    <row r="32" spans="1:6" ht="15" customHeight="1">
      <c r="A32" s="99" t="s">
        <v>353</v>
      </c>
      <c r="B32" s="71">
        <v>24</v>
      </c>
      <c r="C32" s="63">
        <f t="shared" si="5"/>
        <v>0.72727272727272729</v>
      </c>
      <c r="D32" s="71">
        <v>9</v>
      </c>
      <c r="E32" s="63">
        <f t="shared" si="4"/>
        <v>0.27272727272727271</v>
      </c>
      <c r="F32" s="72">
        <f t="shared" si="3"/>
        <v>33</v>
      </c>
    </row>
    <row r="33" spans="1:6" ht="15" customHeight="1">
      <c r="A33" s="99" t="s">
        <v>354</v>
      </c>
      <c r="B33" s="71">
        <v>11</v>
      </c>
      <c r="C33" s="63">
        <f t="shared" si="5"/>
        <v>0.84615384615384615</v>
      </c>
      <c r="D33" s="71">
        <v>2</v>
      </c>
      <c r="E33" s="63">
        <f t="shared" si="4"/>
        <v>0.15384615384615385</v>
      </c>
      <c r="F33" s="72">
        <f t="shared" si="3"/>
        <v>13</v>
      </c>
    </row>
    <row r="34" spans="1:6" ht="15" customHeight="1">
      <c r="A34" s="99" t="s">
        <v>365</v>
      </c>
      <c r="B34" s="71">
        <v>18</v>
      </c>
      <c r="C34" s="63">
        <f t="shared" si="5"/>
        <v>0.9</v>
      </c>
      <c r="D34" s="71">
        <v>2</v>
      </c>
      <c r="E34" s="63">
        <f t="shared" si="4"/>
        <v>0.1</v>
      </c>
      <c r="F34" s="72">
        <f t="shared" si="3"/>
        <v>20</v>
      </c>
    </row>
    <row r="35" spans="1:6" ht="15" customHeight="1">
      <c r="A35" s="128" t="s">
        <v>356</v>
      </c>
      <c r="B35" s="71">
        <v>38</v>
      </c>
      <c r="C35" s="63">
        <f t="shared" si="5"/>
        <v>0.70370370370370372</v>
      </c>
      <c r="D35" s="71">
        <v>16</v>
      </c>
      <c r="E35" s="63">
        <f t="shared" si="4"/>
        <v>0.29629629629629628</v>
      </c>
      <c r="F35" s="72">
        <f t="shared" si="3"/>
        <v>54</v>
      </c>
    </row>
    <row r="36" spans="1:6" ht="15" customHeight="1">
      <c r="A36" s="99" t="s">
        <v>357</v>
      </c>
      <c r="B36" s="71">
        <v>6</v>
      </c>
      <c r="C36" s="63">
        <f t="shared" si="5"/>
        <v>0.8571428571428571</v>
      </c>
      <c r="D36" s="71">
        <v>1</v>
      </c>
      <c r="E36" s="63">
        <f t="shared" si="4"/>
        <v>0.14285714285714285</v>
      </c>
      <c r="F36" s="72">
        <f t="shared" si="3"/>
        <v>7</v>
      </c>
    </row>
    <row r="37" spans="1:6" ht="15" customHeight="1">
      <c r="A37" s="99" t="s">
        <v>359</v>
      </c>
      <c r="B37" s="71">
        <v>17</v>
      </c>
      <c r="C37" s="63">
        <f t="shared" si="5"/>
        <v>1</v>
      </c>
      <c r="D37" s="71"/>
      <c r="E37" s="63"/>
      <c r="F37" s="72">
        <f t="shared" si="3"/>
        <v>17</v>
      </c>
    </row>
    <row r="38" spans="1:6" ht="15" customHeight="1">
      <c r="A38" s="99" t="s">
        <v>360</v>
      </c>
      <c r="B38" s="71">
        <v>37</v>
      </c>
      <c r="C38" s="63">
        <f t="shared" si="5"/>
        <v>0.92500000000000004</v>
      </c>
      <c r="D38" s="71">
        <v>3</v>
      </c>
      <c r="E38" s="63">
        <f t="shared" si="4"/>
        <v>7.4999999999999997E-2</v>
      </c>
      <c r="F38" s="72">
        <f t="shared" si="3"/>
        <v>40</v>
      </c>
    </row>
    <row r="39" spans="1:6" ht="15" customHeight="1">
      <c r="A39" s="99" t="s">
        <v>196</v>
      </c>
      <c r="B39" s="71">
        <v>1</v>
      </c>
      <c r="C39" s="63">
        <f t="shared" si="5"/>
        <v>1</v>
      </c>
      <c r="D39" s="71"/>
      <c r="E39" s="63"/>
      <c r="F39" s="72">
        <f t="shared" si="3"/>
        <v>1</v>
      </c>
    </row>
    <row r="40" spans="1:6" ht="15" customHeight="1">
      <c r="A40" s="99" t="s">
        <v>52</v>
      </c>
      <c r="B40" s="71">
        <v>128</v>
      </c>
      <c r="C40" s="63">
        <f t="shared" si="5"/>
        <v>0.73988439306358378</v>
      </c>
      <c r="D40" s="71">
        <v>45</v>
      </c>
      <c r="E40" s="63">
        <f t="shared" si="4"/>
        <v>0.26011560693641617</v>
      </c>
      <c r="F40" s="72">
        <f t="shared" si="3"/>
        <v>173</v>
      </c>
    </row>
    <row r="41" spans="1:6" ht="15" customHeight="1">
      <c r="A41" s="99" t="s">
        <v>361</v>
      </c>
      <c r="B41" s="71">
        <v>12</v>
      </c>
      <c r="C41" s="63">
        <f t="shared" si="5"/>
        <v>0.70588235294117652</v>
      </c>
      <c r="D41" s="71">
        <v>5</v>
      </c>
      <c r="E41" s="63">
        <f t="shared" si="4"/>
        <v>0.29411764705882354</v>
      </c>
      <c r="F41" s="72">
        <f t="shared" si="3"/>
        <v>17</v>
      </c>
    </row>
    <row r="42" spans="1:6" ht="15" customHeight="1">
      <c r="A42" s="101" t="s">
        <v>61</v>
      </c>
      <c r="B42" s="71"/>
      <c r="C42" s="63"/>
      <c r="D42" s="71"/>
      <c r="E42" s="63"/>
      <c r="F42" s="72">
        <f t="shared" si="3"/>
        <v>0</v>
      </c>
    </row>
    <row r="43" spans="1:6" ht="15" customHeight="1">
      <c r="A43" s="99" t="s">
        <v>62</v>
      </c>
      <c r="B43" s="71">
        <v>9</v>
      </c>
      <c r="C43" s="63">
        <f>(B43/F43)</f>
        <v>0.9</v>
      </c>
      <c r="D43" s="71">
        <v>1</v>
      </c>
      <c r="E43" s="63">
        <f>(D43/F43)</f>
        <v>0.1</v>
      </c>
      <c r="F43" s="72">
        <f t="shared" si="3"/>
        <v>10</v>
      </c>
    </row>
    <row r="44" spans="1:6" s="66" customFormat="1" ht="15" customHeight="1">
      <c r="A44" s="64" t="s">
        <v>20</v>
      </c>
      <c r="B44" s="72">
        <f>SUM(B6:B43)</f>
        <v>7367</v>
      </c>
      <c r="C44" s="65">
        <f>(B44/F44)</f>
        <v>0.78464160187453402</v>
      </c>
      <c r="D44" s="72">
        <f>SUM(D6:D43)</f>
        <v>2022</v>
      </c>
      <c r="E44" s="65">
        <f>(D44/F44)</f>
        <v>0.21535839812546598</v>
      </c>
      <c r="F44" s="72">
        <f t="shared" si="3"/>
        <v>9389</v>
      </c>
    </row>
    <row r="45" spans="1:6" ht="15" customHeight="1">
      <c r="A45" s="203" t="s">
        <v>379</v>
      </c>
      <c r="B45" s="218"/>
      <c r="C45" s="218"/>
      <c r="D45" s="218"/>
      <c r="E45" s="223"/>
    </row>
    <row r="46" spans="1:6" ht="12.75">
      <c r="A46" s="207" t="s">
        <v>142</v>
      </c>
      <c r="B46" s="207"/>
      <c r="C46" s="207"/>
      <c r="D46" s="207"/>
      <c r="E46" s="222"/>
    </row>
    <row r="48" spans="1:6">
      <c r="A48" s="249" t="s">
        <v>380</v>
      </c>
    </row>
  </sheetData>
  <mergeCells count="6">
    <mergeCell ref="A45:E45"/>
    <mergeCell ref="A46:E46"/>
    <mergeCell ref="A1:F1"/>
    <mergeCell ref="B4:C4"/>
    <mergeCell ref="D4:E4"/>
    <mergeCell ref="B3:E3"/>
  </mergeCells>
  <phoneticPr fontId="11" type="noConversion"/>
  <pageMargins left="0.75" right="0.75" top="1" bottom="1" header="0.5" footer="0.5"/>
  <pageSetup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A30" sqref="A30"/>
    </sheetView>
  </sheetViews>
  <sheetFormatPr defaultRowHeight="12"/>
  <cols>
    <col min="1" max="1" width="35.85546875" style="82" customWidth="1"/>
    <col min="2" max="5" width="8.7109375" style="82" customWidth="1"/>
    <col min="6" max="6" width="8.7109375" style="83" customWidth="1"/>
    <col min="7" max="16384" width="9.140625" style="82"/>
  </cols>
  <sheetData>
    <row r="1" spans="1:6" s="50" customFormat="1" ht="24.75" customHeight="1">
      <c r="A1" s="224" t="s">
        <v>331</v>
      </c>
      <c r="B1" s="225"/>
      <c r="C1" s="225"/>
      <c r="D1" s="225"/>
      <c r="E1" s="225"/>
      <c r="F1" s="225"/>
    </row>
    <row r="2" spans="1:6" s="55" customFormat="1">
      <c r="A2" s="51"/>
      <c r="B2" s="52"/>
      <c r="C2" s="53"/>
      <c r="D2" s="52"/>
      <c r="E2" s="53"/>
      <c r="F2" s="54"/>
    </row>
    <row r="3" spans="1:6" s="58" customFormat="1" ht="15" customHeight="1">
      <c r="A3" s="56" t="s">
        <v>55</v>
      </c>
      <c r="B3" s="226" t="s">
        <v>140</v>
      </c>
      <c r="C3" s="226"/>
      <c r="D3" s="226"/>
      <c r="E3" s="226"/>
      <c r="F3" s="57" t="s">
        <v>20</v>
      </c>
    </row>
    <row r="4" spans="1:6" s="58" customFormat="1" ht="15" customHeight="1">
      <c r="A4" s="59"/>
      <c r="B4" s="226" t="s">
        <v>141</v>
      </c>
      <c r="C4" s="226"/>
      <c r="D4" s="226" t="s">
        <v>370</v>
      </c>
      <c r="E4" s="226"/>
      <c r="F4" s="79"/>
    </row>
    <row r="5" spans="1:6" s="58" customFormat="1" ht="15" customHeight="1">
      <c r="A5" s="60" t="s">
        <v>143</v>
      </c>
      <c r="B5" s="61"/>
      <c r="C5" s="61"/>
      <c r="D5" s="61"/>
      <c r="E5" s="61"/>
      <c r="F5" s="79"/>
    </row>
    <row r="6" spans="1:6" s="58" customFormat="1" ht="15" customHeight="1">
      <c r="A6" s="80" t="s">
        <v>67</v>
      </c>
      <c r="B6" s="62">
        <v>135</v>
      </c>
      <c r="C6" s="63">
        <f t="shared" ref="C6:C11" si="0">B6/F6</f>
        <v>0.71052631578947367</v>
      </c>
      <c r="D6" s="62">
        <v>55</v>
      </c>
      <c r="E6" s="63">
        <f t="shared" ref="E6:E11" si="1">D6/F6</f>
        <v>0.28947368421052633</v>
      </c>
      <c r="F6" s="64">
        <f>SUM(B6+D6)</f>
        <v>190</v>
      </c>
    </row>
    <row r="7" spans="1:6" s="58" customFormat="1" ht="15" customHeight="1">
      <c r="A7" s="80" t="s">
        <v>68</v>
      </c>
      <c r="B7" s="62">
        <v>141</v>
      </c>
      <c r="C7" s="63">
        <f t="shared" si="0"/>
        <v>0.74603174603174605</v>
      </c>
      <c r="D7" s="62">
        <v>48</v>
      </c>
      <c r="E7" s="63">
        <f t="shared" si="1"/>
        <v>0.25396825396825395</v>
      </c>
      <c r="F7" s="64">
        <f t="shared" ref="F7:F11" si="2">SUM(B7+D7)</f>
        <v>189</v>
      </c>
    </row>
    <row r="8" spans="1:6" s="58" customFormat="1" ht="15" customHeight="1">
      <c r="A8" s="80" t="s">
        <v>2</v>
      </c>
      <c r="B8" s="62">
        <v>27</v>
      </c>
      <c r="C8" s="63">
        <f t="shared" si="0"/>
        <v>0.79411764705882348</v>
      </c>
      <c r="D8" s="62">
        <v>7</v>
      </c>
      <c r="E8" s="63">
        <f t="shared" si="1"/>
        <v>0.20588235294117646</v>
      </c>
      <c r="F8" s="64">
        <f t="shared" si="2"/>
        <v>34</v>
      </c>
    </row>
    <row r="9" spans="1:6" s="58" customFormat="1" ht="15" customHeight="1">
      <c r="A9" s="80" t="s">
        <v>69</v>
      </c>
      <c r="B9" s="62">
        <v>70</v>
      </c>
      <c r="C9" s="63">
        <f t="shared" si="0"/>
        <v>0.72916666666666663</v>
      </c>
      <c r="D9" s="62">
        <v>26</v>
      </c>
      <c r="E9" s="63">
        <f t="shared" si="1"/>
        <v>0.27083333333333331</v>
      </c>
      <c r="F9" s="64">
        <f t="shared" si="2"/>
        <v>96</v>
      </c>
    </row>
    <row r="10" spans="1:6" s="58" customFormat="1" ht="15" customHeight="1">
      <c r="A10" s="80" t="s">
        <v>70</v>
      </c>
      <c r="B10" s="62">
        <v>6</v>
      </c>
      <c r="C10" s="63">
        <f t="shared" si="0"/>
        <v>0.8571428571428571</v>
      </c>
      <c r="D10" s="62">
        <v>1</v>
      </c>
      <c r="E10" s="63">
        <f t="shared" si="1"/>
        <v>0.14285714285714285</v>
      </c>
      <c r="F10" s="64">
        <f t="shared" si="2"/>
        <v>7</v>
      </c>
    </row>
    <row r="11" spans="1:6" s="66" customFormat="1" ht="15" customHeight="1">
      <c r="A11" s="81" t="s">
        <v>20</v>
      </c>
      <c r="B11" s="64">
        <f>SUM(B6:B10)</f>
        <v>379</v>
      </c>
      <c r="C11" s="65">
        <f t="shared" si="0"/>
        <v>0.73449612403100772</v>
      </c>
      <c r="D11" s="64">
        <f>SUM(D6:D10)</f>
        <v>137</v>
      </c>
      <c r="E11" s="65">
        <f t="shared" si="1"/>
        <v>0.26550387596899228</v>
      </c>
      <c r="F11" s="64">
        <f t="shared" si="2"/>
        <v>516</v>
      </c>
    </row>
    <row r="12" spans="1:6" s="66" customFormat="1" ht="15" customHeight="1">
      <c r="A12" s="84"/>
      <c r="B12" s="67"/>
      <c r="C12" s="68"/>
      <c r="D12" s="67"/>
      <c r="E12" s="68"/>
      <c r="F12" s="67"/>
    </row>
    <row r="13" spans="1:6" s="66" customFormat="1" ht="15" customHeight="1">
      <c r="A13" s="60" t="s">
        <v>144</v>
      </c>
      <c r="B13" s="61"/>
      <c r="C13" s="61"/>
      <c r="D13" s="61"/>
      <c r="E13" s="61"/>
      <c r="F13" s="79"/>
    </row>
    <row r="14" spans="1:6" s="66" customFormat="1" ht="15" customHeight="1">
      <c r="A14" s="80" t="s">
        <v>67</v>
      </c>
      <c r="B14" s="62">
        <v>117</v>
      </c>
      <c r="C14" s="63">
        <f t="shared" ref="C14:C19" si="3">B14/F14</f>
        <v>0.70059880239520955</v>
      </c>
      <c r="D14" s="62">
        <v>50</v>
      </c>
      <c r="E14" s="63">
        <f t="shared" ref="E14:E19" si="4">D14/F14</f>
        <v>0.29940119760479039</v>
      </c>
      <c r="F14" s="64">
        <f t="shared" ref="F14:F19" si="5">SUM(B14+D14)</f>
        <v>167</v>
      </c>
    </row>
    <row r="15" spans="1:6" s="66" customFormat="1" ht="15" customHeight="1">
      <c r="A15" s="80" t="s">
        <v>68</v>
      </c>
      <c r="B15" s="62">
        <v>136</v>
      </c>
      <c r="C15" s="63">
        <f t="shared" si="3"/>
        <v>0.78612716763005785</v>
      </c>
      <c r="D15" s="62">
        <v>37</v>
      </c>
      <c r="E15" s="63">
        <f t="shared" si="4"/>
        <v>0.2138728323699422</v>
      </c>
      <c r="F15" s="64">
        <f t="shared" si="5"/>
        <v>173</v>
      </c>
    </row>
    <row r="16" spans="1:6" s="66" customFormat="1" ht="15" customHeight="1">
      <c r="A16" s="80" t="s">
        <v>2</v>
      </c>
      <c r="B16" s="62">
        <v>351</v>
      </c>
      <c r="C16" s="63">
        <f t="shared" si="3"/>
        <v>0.81627906976744191</v>
      </c>
      <c r="D16" s="62">
        <v>79</v>
      </c>
      <c r="E16" s="63">
        <f t="shared" si="4"/>
        <v>0.18372093023255814</v>
      </c>
      <c r="F16" s="64">
        <f t="shared" si="5"/>
        <v>430</v>
      </c>
    </row>
    <row r="17" spans="1:6" s="66" customFormat="1" ht="15" customHeight="1">
      <c r="A17" s="80" t="s">
        <v>69</v>
      </c>
      <c r="B17" s="62">
        <v>26</v>
      </c>
      <c r="C17" s="63">
        <f t="shared" si="3"/>
        <v>0.83870967741935487</v>
      </c>
      <c r="D17" s="62">
        <v>5</v>
      </c>
      <c r="E17" s="63">
        <f t="shared" si="4"/>
        <v>0.16129032258064516</v>
      </c>
      <c r="F17" s="64">
        <f t="shared" si="5"/>
        <v>31</v>
      </c>
    </row>
    <row r="18" spans="1:6" s="66" customFormat="1" ht="15" customHeight="1">
      <c r="A18" s="80" t="s">
        <v>70</v>
      </c>
      <c r="B18" s="62">
        <v>39</v>
      </c>
      <c r="C18" s="63">
        <f t="shared" si="3"/>
        <v>0.82978723404255317</v>
      </c>
      <c r="D18" s="62">
        <v>8</v>
      </c>
      <c r="E18" s="63">
        <f t="shared" si="4"/>
        <v>0.1702127659574468</v>
      </c>
      <c r="F18" s="64">
        <f t="shared" si="5"/>
        <v>47</v>
      </c>
    </row>
    <row r="19" spans="1:6" s="66" customFormat="1" ht="15" customHeight="1">
      <c r="A19" s="81" t="s">
        <v>20</v>
      </c>
      <c r="B19" s="64">
        <f>SUM(B14:B18)</f>
        <v>669</v>
      </c>
      <c r="C19" s="65">
        <f t="shared" si="3"/>
        <v>0.78891509433962259</v>
      </c>
      <c r="D19" s="64">
        <f>SUM(D14:D18)</f>
        <v>179</v>
      </c>
      <c r="E19" s="65">
        <f t="shared" si="4"/>
        <v>0.21108490566037735</v>
      </c>
      <c r="F19" s="64">
        <f t="shared" si="5"/>
        <v>848</v>
      </c>
    </row>
    <row r="20" spans="1:6" ht="12.75">
      <c r="A20" s="203" t="s">
        <v>379</v>
      </c>
      <c r="B20" s="218"/>
      <c r="C20" s="218"/>
      <c r="D20" s="218"/>
      <c r="E20" s="223"/>
    </row>
    <row r="21" spans="1:6" ht="12.75">
      <c r="A21" s="207" t="s">
        <v>142</v>
      </c>
      <c r="B21" s="207"/>
      <c r="C21" s="207"/>
      <c r="D21" s="207"/>
      <c r="E21" s="222"/>
    </row>
    <row r="24" spans="1:6" ht="12.75">
      <c r="A24" s="1" t="s">
        <v>67</v>
      </c>
    </row>
    <row r="25" spans="1:6" ht="12.75">
      <c r="A25" s="1" t="s">
        <v>68</v>
      </c>
    </row>
    <row r="26" spans="1:6" ht="12.75">
      <c r="A26" s="1" t="s">
        <v>69</v>
      </c>
    </row>
    <row r="27" spans="1:6" ht="12.75">
      <c r="A27" s="1" t="s">
        <v>2</v>
      </c>
    </row>
    <row r="28" spans="1:6" ht="12.75">
      <c r="A28" s="1" t="s">
        <v>70</v>
      </c>
    </row>
    <row r="30" spans="1:6">
      <c r="A30" s="249" t="s">
        <v>380</v>
      </c>
    </row>
  </sheetData>
  <mergeCells count="6">
    <mergeCell ref="A20:E20"/>
    <mergeCell ref="A21:E21"/>
    <mergeCell ref="A1:F1"/>
    <mergeCell ref="B3:E3"/>
    <mergeCell ref="B4:C4"/>
    <mergeCell ref="D4:E4"/>
  </mergeCells>
  <phoneticPr fontId="11" type="noConversion"/>
  <pageMargins left="0.75" right="0.75" top="1" bottom="1" header="0.5" footer="0.5"/>
  <pageSetup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zoomScaleNormal="100" workbookViewId="0">
      <pane ySplit="3" topLeftCell="A19" activePane="bottomLeft" state="frozen"/>
      <selection pane="bottomLeft" activeCell="A52" sqref="A52"/>
    </sheetView>
  </sheetViews>
  <sheetFormatPr defaultRowHeight="12.75"/>
  <cols>
    <col min="1" max="1" width="45.28515625" style="90" customWidth="1"/>
    <col min="2" max="2" width="8.7109375" style="95" customWidth="1"/>
    <col min="3" max="3" width="8.7109375" style="97" customWidth="1"/>
    <col min="4" max="4" width="8.7109375" style="95" customWidth="1"/>
    <col min="5" max="5" width="8.7109375" style="97" customWidth="1"/>
    <col min="6" max="6" width="8.7109375" style="93" customWidth="1"/>
    <col min="7" max="16384" width="9.140625" style="90"/>
  </cols>
  <sheetData>
    <row r="1" spans="1:8" s="87" customFormat="1" ht="30" customHeight="1">
      <c r="A1" s="229" t="s">
        <v>369</v>
      </c>
      <c r="B1" s="230"/>
      <c r="C1" s="230"/>
      <c r="D1" s="230"/>
      <c r="E1" s="230"/>
      <c r="F1" s="231"/>
      <c r="G1" s="85"/>
      <c r="H1" s="86"/>
    </row>
    <row r="2" spans="1:8" s="87" customFormat="1">
      <c r="A2" s="155"/>
      <c r="B2" s="94"/>
      <c r="C2" s="96"/>
      <c r="D2" s="94"/>
      <c r="E2" s="96"/>
      <c r="F2" s="92"/>
    </row>
    <row r="3" spans="1:8" s="87" customFormat="1" ht="15" customHeight="1">
      <c r="A3" s="159" t="s">
        <v>55</v>
      </c>
      <c r="B3" s="226" t="s">
        <v>145</v>
      </c>
      <c r="C3" s="226"/>
      <c r="D3" s="226" t="s">
        <v>332</v>
      </c>
      <c r="E3" s="226"/>
      <c r="F3" s="75" t="s">
        <v>20</v>
      </c>
      <c r="G3" s="86"/>
    </row>
    <row r="4" spans="1:8" s="89" customFormat="1" ht="15" customHeight="1">
      <c r="A4" s="160" t="s">
        <v>73</v>
      </c>
      <c r="B4" s="156"/>
      <c r="C4" s="77"/>
      <c r="D4" s="70"/>
      <c r="E4" s="77"/>
      <c r="F4" s="70"/>
    </row>
    <row r="5" spans="1:8" ht="15" customHeight="1">
      <c r="A5" s="161" t="s">
        <v>44</v>
      </c>
      <c r="B5" s="157">
        <v>89</v>
      </c>
      <c r="C5" s="63">
        <f t="shared" ref="C5:C15" si="0">B5/F5</f>
        <v>0.96739130434782605</v>
      </c>
      <c r="D5" s="71">
        <v>3</v>
      </c>
      <c r="E5" s="63">
        <f t="shared" ref="E5:E14" si="1">D5/F5</f>
        <v>3.2608695652173912E-2</v>
      </c>
      <c r="F5" s="72">
        <f t="shared" ref="F5:F13" si="2">SUM(B5+D5)</f>
        <v>92</v>
      </c>
    </row>
    <row r="6" spans="1:8" ht="25.5">
      <c r="A6" s="162" t="s">
        <v>251</v>
      </c>
      <c r="B6" s="157">
        <v>335</v>
      </c>
      <c r="C6" s="63">
        <f t="shared" ref="C6:C13" si="3">B6/F6</f>
        <v>0.97953216374269003</v>
      </c>
      <c r="D6" s="71">
        <v>7</v>
      </c>
      <c r="E6" s="63">
        <f t="shared" ref="E6:E13" si="4">D6/F6</f>
        <v>2.046783625730994E-2</v>
      </c>
      <c r="F6" s="72">
        <f t="shared" si="2"/>
        <v>342</v>
      </c>
    </row>
    <row r="7" spans="1:8" ht="25.5">
      <c r="A7" s="162" t="s">
        <v>252</v>
      </c>
      <c r="B7" s="157">
        <v>346</v>
      </c>
      <c r="C7" s="63">
        <f t="shared" si="3"/>
        <v>0.98575498575498577</v>
      </c>
      <c r="D7" s="71">
        <v>5</v>
      </c>
      <c r="E7" s="63">
        <f t="shared" si="4"/>
        <v>1.4245014245014245E-2</v>
      </c>
      <c r="F7" s="72">
        <f t="shared" si="2"/>
        <v>351</v>
      </c>
    </row>
    <row r="8" spans="1:8">
      <c r="A8" s="161" t="s">
        <v>45</v>
      </c>
      <c r="B8" s="157">
        <v>343</v>
      </c>
      <c r="C8" s="63">
        <f t="shared" si="3"/>
        <v>0.98563218390804597</v>
      </c>
      <c r="D8" s="71">
        <v>5</v>
      </c>
      <c r="E8" s="63">
        <f t="shared" si="4"/>
        <v>1.4367816091954023E-2</v>
      </c>
      <c r="F8" s="72">
        <f t="shared" si="2"/>
        <v>348</v>
      </c>
    </row>
    <row r="9" spans="1:8" ht="25.5">
      <c r="A9" s="179" t="s">
        <v>253</v>
      </c>
      <c r="B9" s="180">
        <v>577</v>
      </c>
      <c r="C9" s="181">
        <f t="shared" si="3"/>
        <v>0.97466216216216217</v>
      </c>
      <c r="D9" s="182">
        <v>15</v>
      </c>
      <c r="E9" s="181">
        <f t="shared" si="4"/>
        <v>2.5337837837837839E-2</v>
      </c>
      <c r="F9" s="183">
        <f t="shared" si="2"/>
        <v>592</v>
      </c>
      <c r="G9" s="165"/>
    </row>
    <row r="10" spans="1:8" ht="25.5">
      <c r="A10" s="162" t="s">
        <v>254</v>
      </c>
      <c r="B10" s="157">
        <v>443</v>
      </c>
      <c r="C10" s="63">
        <f t="shared" si="3"/>
        <v>0.98663697104677062</v>
      </c>
      <c r="D10" s="71">
        <v>6</v>
      </c>
      <c r="E10" s="63">
        <f t="shared" si="4"/>
        <v>1.3363028953229399E-2</v>
      </c>
      <c r="F10" s="72">
        <f t="shared" si="2"/>
        <v>449</v>
      </c>
    </row>
    <row r="11" spans="1:8" ht="25.5">
      <c r="A11" s="162" t="s">
        <v>255</v>
      </c>
      <c r="B11" s="157">
        <v>505</v>
      </c>
      <c r="C11" s="63">
        <f t="shared" si="3"/>
        <v>0.99019607843137258</v>
      </c>
      <c r="D11" s="71">
        <v>5</v>
      </c>
      <c r="E11" s="63">
        <f t="shared" si="4"/>
        <v>9.8039215686274508E-3</v>
      </c>
      <c r="F11" s="72">
        <f t="shared" si="2"/>
        <v>510</v>
      </c>
    </row>
    <row r="12" spans="1:8" ht="15" customHeight="1">
      <c r="A12" s="161" t="s">
        <v>50</v>
      </c>
      <c r="B12" s="157">
        <v>122</v>
      </c>
      <c r="C12" s="63">
        <f t="shared" si="3"/>
        <v>0.9838709677419355</v>
      </c>
      <c r="D12" s="71">
        <v>2</v>
      </c>
      <c r="E12" s="63">
        <f t="shared" si="4"/>
        <v>1.6129032258064516E-2</v>
      </c>
      <c r="F12" s="72">
        <f t="shared" si="2"/>
        <v>124</v>
      </c>
    </row>
    <row r="13" spans="1:8" ht="15" customHeight="1">
      <c r="A13" s="161" t="s">
        <v>51</v>
      </c>
      <c r="B13" s="157">
        <v>356</v>
      </c>
      <c r="C13" s="63">
        <f t="shared" si="3"/>
        <v>0.99719887955182074</v>
      </c>
      <c r="D13" s="71">
        <v>1</v>
      </c>
      <c r="E13" s="63">
        <f t="shared" si="4"/>
        <v>2.8011204481792717E-3</v>
      </c>
      <c r="F13" s="72">
        <f t="shared" si="2"/>
        <v>357</v>
      </c>
    </row>
    <row r="14" spans="1:8" s="91" customFormat="1" ht="15" customHeight="1">
      <c r="A14" s="161" t="s">
        <v>47</v>
      </c>
      <c r="B14" s="157">
        <v>24</v>
      </c>
      <c r="C14" s="63">
        <f t="shared" si="0"/>
        <v>0.96</v>
      </c>
      <c r="D14" s="71">
        <v>1</v>
      </c>
      <c r="E14" s="63">
        <f t="shared" si="1"/>
        <v>0.04</v>
      </c>
      <c r="F14" s="72">
        <f t="shared" ref="F14:F48" si="5">SUM(B14+D14)</f>
        <v>25</v>
      </c>
    </row>
    <row r="15" spans="1:8" s="91" customFormat="1" ht="15" customHeight="1">
      <c r="A15" s="161" t="s">
        <v>49</v>
      </c>
      <c r="B15" s="157">
        <v>1</v>
      </c>
      <c r="C15" s="63">
        <f t="shared" si="0"/>
        <v>1</v>
      </c>
      <c r="D15" s="71"/>
      <c r="E15" s="63"/>
      <c r="F15" s="72">
        <f t="shared" si="5"/>
        <v>1</v>
      </c>
    </row>
    <row r="16" spans="1:8" ht="15" customHeight="1">
      <c r="A16" s="161" t="s">
        <v>48</v>
      </c>
      <c r="B16" s="157">
        <v>135</v>
      </c>
      <c r="C16" s="63">
        <f>B16/F16</f>
        <v>0.97122302158273377</v>
      </c>
      <c r="D16" s="71">
        <v>4</v>
      </c>
      <c r="E16" s="63">
        <f>D16/F16</f>
        <v>2.8776978417266189E-2</v>
      </c>
      <c r="F16" s="72">
        <f>SUM(B16+D16)</f>
        <v>139</v>
      </c>
    </row>
    <row r="17" spans="1:6" ht="15" customHeight="1">
      <c r="A17" s="161" t="s">
        <v>59</v>
      </c>
      <c r="B17" s="157">
        <v>17</v>
      </c>
      <c r="C17" s="63">
        <f t="shared" ref="C17:C49" si="6">B17/F17</f>
        <v>0.94444444444444442</v>
      </c>
      <c r="D17" s="71">
        <v>1</v>
      </c>
      <c r="E17" s="63">
        <f>D17/F17</f>
        <v>5.5555555555555552E-2</v>
      </c>
      <c r="F17" s="72">
        <f t="shared" si="5"/>
        <v>18</v>
      </c>
    </row>
    <row r="18" spans="1:6" ht="15" customHeight="1">
      <c r="A18" s="161" t="s">
        <v>52</v>
      </c>
      <c r="B18" s="157">
        <v>605</v>
      </c>
      <c r="C18" s="63">
        <f t="shared" si="6"/>
        <v>0.99018003273322419</v>
      </c>
      <c r="D18" s="71">
        <v>6</v>
      </c>
      <c r="E18" s="63">
        <f>D18/F18</f>
        <v>9.8199672667757774E-3</v>
      </c>
      <c r="F18" s="72">
        <f t="shared" si="5"/>
        <v>611</v>
      </c>
    </row>
    <row r="19" spans="1:6" ht="15" customHeight="1">
      <c r="A19" s="161" t="s">
        <v>46</v>
      </c>
      <c r="B19" s="157">
        <v>304</v>
      </c>
      <c r="C19" s="63">
        <f>B19/F19</f>
        <v>0.99022801302931596</v>
      </c>
      <c r="D19" s="71">
        <v>3</v>
      </c>
      <c r="E19" s="63">
        <f>D19/F19</f>
        <v>9.7719869706840382E-3</v>
      </c>
      <c r="F19" s="72">
        <f>SUM(B19+D19)</f>
        <v>307</v>
      </c>
    </row>
    <row r="20" spans="1:6" ht="15" customHeight="1">
      <c r="A20" s="161" t="s">
        <v>53</v>
      </c>
      <c r="B20" s="157">
        <v>432</v>
      </c>
      <c r="C20" s="63">
        <f t="shared" si="6"/>
        <v>0.98855835240274603</v>
      </c>
      <c r="D20" s="71">
        <v>5</v>
      </c>
      <c r="E20" s="63">
        <f>D20/F20</f>
        <v>1.1441647597254004E-2</v>
      </c>
      <c r="F20" s="72">
        <f t="shared" si="5"/>
        <v>437</v>
      </c>
    </row>
    <row r="21" spans="1:6" ht="15" customHeight="1">
      <c r="A21" s="163" t="s">
        <v>74</v>
      </c>
      <c r="B21" s="157"/>
      <c r="C21" s="63"/>
      <c r="D21" s="71"/>
      <c r="E21" s="63"/>
      <c r="F21" s="72"/>
    </row>
    <row r="22" spans="1:6" s="91" customFormat="1" ht="15" customHeight="1">
      <c r="A22" s="161" t="s">
        <v>67</v>
      </c>
      <c r="B22" s="157">
        <v>8</v>
      </c>
      <c r="C22" s="63">
        <f t="shared" si="6"/>
        <v>1</v>
      </c>
      <c r="D22" s="71"/>
      <c r="E22" s="63"/>
      <c r="F22" s="72">
        <f t="shared" si="5"/>
        <v>8</v>
      </c>
    </row>
    <row r="23" spans="1:6" ht="15" customHeight="1">
      <c r="A23" s="161" t="s">
        <v>68</v>
      </c>
      <c r="B23" s="157">
        <v>91</v>
      </c>
      <c r="C23" s="63">
        <f t="shared" si="6"/>
        <v>0.978494623655914</v>
      </c>
      <c r="D23" s="71">
        <v>2</v>
      </c>
      <c r="E23" s="63">
        <f>D23/F23</f>
        <v>2.1505376344086023E-2</v>
      </c>
      <c r="F23" s="72">
        <f t="shared" si="5"/>
        <v>93</v>
      </c>
    </row>
    <row r="24" spans="1:6">
      <c r="A24" s="161" t="s">
        <v>69</v>
      </c>
      <c r="B24" s="157">
        <v>2</v>
      </c>
      <c r="C24" s="63">
        <f t="shared" si="6"/>
        <v>1</v>
      </c>
      <c r="D24" s="71"/>
      <c r="E24" s="63"/>
      <c r="F24" s="72">
        <f t="shared" si="5"/>
        <v>2</v>
      </c>
    </row>
    <row r="25" spans="1:6">
      <c r="A25" s="161" t="s">
        <v>2</v>
      </c>
      <c r="B25" s="157">
        <v>438</v>
      </c>
      <c r="C25" s="63">
        <f t="shared" si="6"/>
        <v>0.97550111358574609</v>
      </c>
      <c r="D25" s="71">
        <v>11</v>
      </c>
      <c r="E25" s="63">
        <f>D25/F25</f>
        <v>2.4498886414253896E-2</v>
      </c>
      <c r="F25" s="72">
        <f t="shared" si="5"/>
        <v>449</v>
      </c>
    </row>
    <row r="26" spans="1:6">
      <c r="A26" s="163" t="s">
        <v>60</v>
      </c>
      <c r="B26" s="157"/>
      <c r="C26" s="63"/>
      <c r="D26" s="71"/>
      <c r="E26" s="63"/>
      <c r="F26" s="72"/>
    </row>
    <row r="27" spans="1:6">
      <c r="A27" s="161" t="s">
        <v>1</v>
      </c>
      <c r="B27" s="157">
        <v>381</v>
      </c>
      <c r="C27" s="63">
        <f t="shared" si="6"/>
        <v>0.97943444730077123</v>
      </c>
      <c r="D27" s="71">
        <v>8</v>
      </c>
      <c r="E27" s="63">
        <f>D27/F27</f>
        <v>2.056555269922879E-2</v>
      </c>
      <c r="F27" s="72">
        <f t="shared" si="5"/>
        <v>389</v>
      </c>
    </row>
    <row r="28" spans="1:6">
      <c r="A28" s="161" t="s">
        <v>345</v>
      </c>
      <c r="B28" s="157">
        <v>6</v>
      </c>
      <c r="C28" s="63">
        <f t="shared" si="6"/>
        <v>1</v>
      </c>
      <c r="D28" s="71"/>
      <c r="E28" s="63"/>
      <c r="F28" s="72">
        <f t="shared" si="5"/>
        <v>6</v>
      </c>
    </row>
    <row r="29" spans="1:6">
      <c r="A29" s="161" t="s">
        <v>346</v>
      </c>
      <c r="B29" s="157">
        <v>12</v>
      </c>
      <c r="C29" s="63">
        <f t="shared" si="6"/>
        <v>1</v>
      </c>
      <c r="D29" s="71"/>
      <c r="E29" s="63"/>
      <c r="F29" s="72">
        <f t="shared" si="5"/>
        <v>12</v>
      </c>
    </row>
    <row r="30" spans="1:6">
      <c r="A30" s="161" t="s">
        <v>348</v>
      </c>
      <c r="B30" s="157">
        <v>12</v>
      </c>
      <c r="C30" s="63">
        <f t="shared" si="6"/>
        <v>1</v>
      </c>
      <c r="D30" s="71"/>
      <c r="E30" s="63"/>
      <c r="F30" s="72">
        <f t="shared" si="5"/>
        <v>12</v>
      </c>
    </row>
    <row r="31" spans="1:6">
      <c r="A31" s="161" t="s">
        <v>349</v>
      </c>
      <c r="B31" s="157">
        <v>5</v>
      </c>
      <c r="C31" s="63">
        <f t="shared" si="6"/>
        <v>1</v>
      </c>
      <c r="D31" s="71"/>
      <c r="E31" s="63"/>
      <c r="F31" s="72">
        <f t="shared" si="5"/>
        <v>5</v>
      </c>
    </row>
    <row r="32" spans="1:6">
      <c r="A32" s="161" t="s">
        <v>364</v>
      </c>
      <c r="B32" s="157">
        <v>7</v>
      </c>
      <c r="C32" s="63">
        <f t="shared" si="6"/>
        <v>1</v>
      </c>
      <c r="D32" s="71"/>
      <c r="E32" s="63"/>
      <c r="F32" s="72">
        <f t="shared" si="5"/>
        <v>7</v>
      </c>
    </row>
    <row r="33" spans="1:6">
      <c r="A33" s="161" t="s">
        <v>350</v>
      </c>
      <c r="B33" s="157">
        <v>422</v>
      </c>
      <c r="C33" s="63">
        <f t="shared" si="6"/>
        <v>0.98139534883720925</v>
      </c>
      <c r="D33" s="71">
        <v>8</v>
      </c>
      <c r="E33" s="63">
        <f>D33/F33</f>
        <v>1.8604651162790697E-2</v>
      </c>
      <c r="F33" s="72">
        <f t="shared" si="5"/>
        <v>430</v>
      </c>
    </row>
    <row r="34" spans="1:6">
      <c r="A34" s="161" t="s">
        <v>351</v>
      </c>
      <c r="B34" s="157">
        <v>1121</v>
      </c>
      <c r="C34" s="63">
        <f t="shared" si="6"/>
        <v>0.98247151621384754</v>
      </c>
      <c r="D34" s="71">
        <v>20</v>
      </c>
      <c r="E34" s="63">
        <f>D34/F34</f>
        <v>1.7528483786152498E-2</v>
      </c>
      <c r="F34" s="72">
        <f t="shared" si="5"/>
        <v>1141</v>
      </c>
    </row>
    <row r="35" spans="1:6">
      <c r="A35" s="161" t="s">
        <v>352</v>
      </c>
      <c r="B35" s="157">
        <v>39</v>
      </c>
      <c r="C35" s="63">
        <f>B35/F35</f>
        <v>1</v>
      </c>
      <c r="D35" s="71"/>
      <c r="E35" s="63"/>
      <c r="F35" s="72">
        <f>SUM(B35+D35)</f>
        <v>39</v>
      </c>
    </row>
    <row r="36" spans="1:6">
      <c r="A36" s="161" t="s">
        <v>51</v>
      </c>
      <c r="B36" s="157">
        <v>52</v>
      </c>
      <c r="C36" s="63">
        <f>B36/F36</f>
        <v>1</v>
      </c>
      <c r="D36" s="71"/>
      <c r="E36" s="63"/>
      <c r="F36" s="72">
        <f>SUM(B36+D36)</f>
        <v>52</v>
      </c>
    </row>
    <row r="37" spans="1:6">
      <c r="A37" s="161" t="s">
        <v>353</v>
      </c>
      <c r="B37" s="157">
        <v>154</v>
      </c>
      <c r="C37" s="63">
        <f>B37/F37</f>
        <v>1</v>
      </c>
      <c r="D37" s="71"/>
      <c r="E37" s="63"/>
      <c r="F37" s="72">
        <f>SUM(B37+D37)</f>
        <v>154</v>
      </c>
    </row>
    <row r="38" spans="1:6">
      <c r="A38" s="161" t="s">
        <v>354</v>
      </c>
      <c r="B38" s="157">
        <v>14</v>
      </c>
      <c r="C38" s="63">
        <f>B38/F38</f>
        <v>1</v>
      </c>
      <c r="D38" s="71"/>
      <c r="E38" s="63"/>
      <c r="F38" s="72">
        <f>SUM(B38+D38)</f>
        <v>14</v>
      </c>
    </row>
    <row r="39" spans="1:6">
      <c r="A39" s="161" t="s">
        <v>356</v>
      </c>
      <c r="B39" s="157">
        <v>11</v>
      </c>
      <c r="C39" s="63">
        <f t="shared" si="6"/>
        <v>1</v>
      </c>
      <c r="D39" s="71"/>
      <c r="E39" s="63"/>
      <c r="F39" s="72">
        <f t="shared" si="5"/>
        <v>11</v>
      </c>
    </row>
    <row r="40" spans="1:6">
      <c r="A40" s="161" t="s">
        <v>368</v>
      </c>
      <c r="B40" s="157">
        <v>2</v>
      </c>
      <c r="C40" s="63">
        <f t="shared" si="6"/>
        <v>1</v>
      </c>
      <c r="D40" s="71"/>
      <c r="E40" s="63"/>
      <c r="F40" s="72">
        <f t="shared" si="5"/>
        <v>2</v>
      </c>
    </row>
    <row r="41" spans="1:6">
      <c r="A41" s="161" t="s">
        <v>357</v>
      </c>
      <c r="B41" s="157">
        <v>1</v>
      </c>
      <c r="C41" s="63">
        <f>B41/F41</f>
        <v>1</v>
      </c>
      <c r="D41" s="71"/>
      <c r="E41" s="63"/>
      <c r="F41" s="72">
        <f>SUM(B41+D41)</f>
        <v>1</v>
      </c>
    </row>
    <row r="42" spans="1:6">
      <c r="A42" s="161" t="s">
        <v>358</v>
      </c>
      <c r="B42" s="157">
        <v>31</v>
      </c>
      <c r="C42" s="63">
        <f t="shared" si="6"/>
        <v>1</v>
      </c>
      <c r="D42" s="71"/>
      <c r="E42" s="63"/>
      <c r="F42" s="72">
        <f t="shared" si="5"/>
        <v>31</v>
      </c>
    </row>
    <row r="43" spans="1:6">
      <c r="A43" s="161" t="s">
        <v>359</v>
      </c>
      <c r="B43" s="157">
        <v>16</v>
      </c>
      <c r="C43" s="63">
        <f t="shared" si="6"/>
        <v>0.94117647058823528</v>
      </c>
      <c r="D43" s="71">
        <v>1</v>
      </c>
      <c r="E43" s="63">
        <f>D43/F43</f>
        <v>5.8823529411764705E-2</v>
      </c>
      <c r="F43" s="72">
        <f t="shared" si="5"/>
        <v>17</v>
      </c>
    </row>
    <row r="44" spans="1:6">
      <c r="A44" s="161" t="s">
        <v>360</v>
      </c>
      <c r="B44" s="157">
        <v>257</v>
      </c>
      <c r="C44" s="63">
        <f t="shared" si="6"/>
        <v>0.99612403100775193</v>
      </c>
      <c r="D44" s="71">
        <v>1</v>
      </c>
      <c r="E44" s="63">
        <f>D44/F44</f>
        <v>3.875968992248062E-3</v>
      </c>
      <c r="F44" s="72">
        <f t="shared" si="5"/>
        <v>258</v>
      </c>
    </row>
    <row r="45" spans="1:6">
      <c r="A45" s="161" t="s">
        <v>52</v>
      </c>
      <c r="B45" s="157">
        <v>282</v>
      </c>
      <c r="C45" s="63">
        <f t="shared" si="6"/>
        <v>0.98947368421052628</v>
      </c>
      <c r="D45" s="71">
        <v>3</v>
      </c>
      <c r="E45" s="63">
        <f>D45/F45</f>
        <v>1.0526315789473684E-2</v>
      </c>
      <c r="F45" s="72">
        <f t="shared" si="5"/>
        <v>285</v>
      </c>
    </row>
    <row r="46" spans="1:6">
      <c r="A46" s="161" t="s">
        <v>361</v>
      </c>
      <c r="B46" s="157">
        <v>20</v>
      </c>
      <c r="C46" s="63">
        <f t="shared" si="6"/>
        <v>1</v>
      </c>
      <c r="D46" s="71"/>
      <c r="E46" s="63"/>
      <c r="F46" s="72">
        <f t="shared" si="5"/>
        <v>20</v>
      </c>
    </row>
    <row r="47" spans="1:6">
      <c r="A47" s="163" t="s">
        <v>61</v>
      </c>
      <c r="B47" s="157"/>
      <c r="C47" s="63"/>
      <c r="D47" s="71"/>
      <c r="E47" s="63"/>
      <c r="F47" s="72"/>
    </row>
    <row r="48" spans="1:6">
      <c r="A48" s="161" t="s">
        <v>217</v>
      </c>
      <c r="B48" s="157">
        <v>17</v>
      </c>
      <c r="C48" s="63">
        <f t="shared" si="6"/>
        <v>1</v>
      </c>
      <c r="D48" s="71"/>
      <c r="E48" s="63"/>
      <c r="F48" s="72">
        <f t="shared" si="5"/>
        <v>17</v>
      </c>
    </row>
    <row r="49" spans="1:6">
      <c r="A49" s="164"/>
      <c r="B49" s="158">
        <f>SUM(B5:B48)</f>
        <v>8035</v>
      </c>
      <c r="C49" s="65">
        <f t="shared" si="6"/>
        <v>0.9849227751899976</v>
      </c>
      <c r="D49" s="72">
        <f>SUM(D5:D48)</f>
        <v>123</v>
      </c>
      <c r="E49" s="65">
        <f>D49/F49</f>
        <v>1.5077224810002452E-2</v>
      </c>
      <c r="F49" s="72">
        <f>SUM(B49+D49)</f>
        <v>8158</v>
      </c>
    </row>
    <row r="50" spans="1:6">
      <c r="A50" s="165" t="s">
        <v>378</v>
      </c>
    </row>
    <row r="51" spans="1:6">
      <c r="B51" s="218"/>
      <c r="C51" s="218"/>
      <c r="D51" s="218"/>
      <c r="E51" s="218"/>
    </row>
    <row r="52" spans="1:6">
      <c r="A52" s="249" t="s">
        <v>380</v>
      </c>
    </row>
  </sheetData>
  <mergeCells count="4">
    <mergeCell ref="B3:C3"/>
    <mergeCell ref="D3:E3"/>
    <mergeCell ref="B51:E51"/>
    <mergeCell ref="A1:F1"/>
  </mergeCells>
  <phoneticPr fontId="11" type="noConversion"/>
  <pageMargins left="0.75" right="0.75" top="1" bottom="1" header="0.5" footer="0.5"/>
  <pageSetup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60" zoomScaleNormal="100" workbookViewId="0">
      <selection activeCell="A31" sqref="A31"/>
    </sheetView>
  </sheetViews>
  <sheetFormatPr defaultRowHeight="12.75"/>
  <cols>
    <col min="1" max="1" width="27" style="141" customWidth="1"/>
    <col min="2" max="2" width="8.7109375" style="144" customWidth="1"/>
    <col min="3" max="3" width="8.7109375" style="178" customWidth="1"/>
    <col min="4" max="4" width="8.7109375" style="144" customWidth="1"/>
    <col min="5" max="5" width="8.7109375" style="178" customWidth="1"/>
    <col min="6" max="6" width="8.7109375" style="144" customWidth="1"/>
    <col min="7" max="7" width="8.7109375" style="178" customWidth="1"/>
    <col min="8" max="8" width="8.7109375" style="105" customWidth="1"/>
    <col min="9" max="16384" width="9.140625" style="141"/>
  </cols>
  <sheetData>
    <row r="1" spans="1:9" ht="33.75" customHeight="1">
      <c r="A1" s="232" t="s">
        <v>333</v>
      </c>
      <c r="B1" s="232"/>
      <c r="C1" s="232"/>
      <c r="D1" s="232"/>
      <c r="E1" s="232"/>
      <c r="F1" s="232"/>
      <c r="G1" s="232"/>
      <c r="H1" s="232"/>
      <c r="I1" s="151"/>
    </row>
    <row r="2" spans="1:9" ht="12.75" customHeight="1">
      <c r="B2" s="103"/>
      <c r="C2" s="106"/>
      <c r="D2" s="103"/>
      <c r="E2" s="106"/>
      <c r="F2" s="103"/>
      <c r="G2" s="106"/>
      <c r="H2" s="104"/>
    </row>
    <row r="3" spans="1:9" ht="15" customHeight="1">
      <c r="A3" s="88" t="s">
        <v>55</v>
      </c>
      <c r="B3" s="226" t="s">
        <v>146</v>
      </c>
      <c r="C3" s="226"/>
      <c r="D3" s="226" t="s">
        <v>147</v>
      </c>
      <c r="E3" s="226"/>
      <c r="F3" s="226" t="s">
        <v>148</v>
      </c>
      <c r="G3" s="226"/>
      <c r="H3" s="75" t="s">
        <v>20</v>
      </c>
    </row>
    <row r="4" spans="1:9" s="175" customFormat="1" ht="15" customHeight="1">
      <c r="A4" s="166" t="s">
        <v>73</v>
      </c>
      <c r="B4" s="70"/>
      <c r="C4" s="77"/>
      <c r="D4" s="70"/>
      <c r="E4" s="77"/>
      <c r="F4" s="70"/>
      <c r="G4" s="77"/>
      <c r="H4" s="70"/>
    </row>
    <row r="5" spans="1:9" ht="15" customHeight="1">
      <c r="A5" s="176" t="s">
        <v>44</v>
      </c>
      <c r="B5" s="71">
        <v>42</v>
      </c>
      <c r="C5" s="63">
        <f t="shared" ref="C5:C28" si="0">B5/H5</f>
        <v>0.38532110091743121</v>
      </c>
      <c r="D5" s="71">
        <v>63</v>
      </c>
      <c r="E5" s="63">
        <f t="shared" ref="E5:E28" si="1">D5/H5</f>
        <v>0.57798165137614677</v>
      </c>
      <c r="F5" s="71">
        <v>4</v>
      </c>
      <c r="G5" s="63">
        <f t="shared" ref="G5:G28" si="2">F5/H5</f>
        <v>3.669724770642202E-2</v>
      </c>
      <c r="H5" s="72">
        <f>(B5+D5+F5)</f>
        <v>109</v>
      </c>
    </row>
    <row r="6" spans="1:9" ht="25.5">
      <c r="A6" s="177" t="s">
        <v>251</v>
      </c>
      <c r="B6" s="71">
        <v>173</v>
      </c>
      <c r="C6" s="63">
        <f>B6/H6</f>
        <v>0.65779467680608361</v>
      </c>
      <c r="D6" s="71">
        <v>89</v>
      </c>
      <c r="E6" s="63">
        <f>D6/H6</f>
        <v>0.33840304182509506</v>
      </c>
      <c r="F6" s="71">
        <v>1</v>
      </c>
      <c r="G6" s="63">
        <f>F6/H6</f>
        <v>3.8022813688212928E-3</v>
      </c>
      <c r="H6" s="72">
        <f>(B6+D6+F6)</f>
        <v>263</v>
      </c>
    </row>
    <row r="7" spans="1:9" ht="25.5">
      <c r="A7" s="177" t="s">
        <v>252</v>
      </c>
      <c r="B7" s="71">
        <v>118</v>
      </c>
      <c r="C7" s="63">
        <f>B7/H7</f>
        <v>0.6629213483146067</v>
      </c>
      <c r="D7" s="71">
        <v>57</v>
      </c>
      <c r="E7" s="63">
        <f>D7/H7</f>
        <v>0.3202247191011236</v>
      </c>
      <c r="F7" s="71">
        <v>3</v>
      </c>
      <c r="G7" s="63">
        <f>F7/H7</f>
        <v>1.6853932584269662E-2</v>
      </c>
      <c r="H7" s="72">
        <f>(B7+D7+F7)</f>
        <v>178</v>
      </c>
    </row>
    <row r="8" spans="1:9">
      <c r="A8" s="176" t="s">
        <v>45</v>
      </c>
      <c r="B8" s="71">
        <v>90</v>
      </c>
      <c r="C8" s="63">
        <f t="shared" si="0"/>
        <v>0.60402684563758391</v>
      </c>
      <c r="D8" s="71">
        <v>59</v>
      </c>
      <c r="E8" s="63">
        <f t="shared" si="1"/>
        <v>0.39597315436241609</v>
      </c>
      <c r="F8" s="71"/>
      <c r="G8" s="63"/>
      <c r="H8" s="72">
        <f t="shared" ref="H8:H28" si="3">(B8+D8+F8)</f>
        <v>149</v>
      </c>
    </row>
    <row r="9" spans="1:9" ht="25.5">
      <c r="A9" s="177" t="s">
        <v>253</v>
      </c>
      <c r="B9" s="71">
        <v>228</v>
      </c>
      <c r="C9" s="63">
        <f>B9/H9</f>
        <v>0.57286432160804024</v>
      </c>
      <c r="D9" s="71">
        <v>166</v>
      </c>
      <c r="E9" s="63">
        <f>D9/H9</f>
        <v>0.41708542713567837</v>
      </c>
      <c r="F9" s="71">
        <v>4</v>
      </c>
      <c r="G9" s="63">
        <f>F9/H9</f>
        <v>1.0050251256281407E-2</v>
      </c>
      <c r="H9" s="72">
        <f>(B9+D9+F9)</f>
        <v>398</v>
      </c>
    </row>
    <row r="10" spans="1:9" ht="25.5">
      <c r="A10" s="177" t="s">
        <v>254</v>
      </c>
      <c r="B10" s="71">
        <v>203</v>
      </c>
      <c r="C10" s="63">
        <f>B10/H10</f>
        <v>0.71478873239436624</v>
      </c>
      <c r="D10" s="71">
        <v>76</v>
      </c>
      <c r="E10" s="63">
        <f>D10/H10</f>
        <v>0.26760563380281688</v>
      </c>
      <c r="F10" s="71">
        <v>5</v>
      </c>
      <c r="G10" s="63">
        <f>F10/H10</f>
        <v>1.7605633802816902E-2</v>
      </c>
      <c r="H10" s="72">
        <f>(B10+D10+F10)</f>
        <v>284</v>
      </c>
    </row>
    <row r="11" spans="1:9" ht="25.5">
      <c r="A11" s="177" t="s">
        <v>255</v>
      </c>
      <c r="B11" s="71">
        <v>227</v>
      </c>
      <c r="C11" s="63">
        <f>B11/H11</f>
        <v>0.6522988505747126</v>
      </c>
      <c r="D11" s="71">
        <v>118</v>
      </c>
      <c r="E11" s="63">
        <f>D11/H11</f>
        <v>0.33908045977011492</v>
      </c>
      <c r="F11" s="71">
        <v>3</v>
      </c>
      <c r="G11" s="63">
        <f>F11/H11</f>
        <v>8.6206896551724137E-3</v>
      </c>
      <c r="H11" s="72">
        <f>(B11+D11+F11)</f>
        <v>348</v>
      </c>
    </row>
    <row r="12" spans="1:9" ht="15" customHeight="1">
      <c r="A12" s="176" t="s">
        <v>50</v>
      </c>
      <c r="B12" s="71">
        <v>32</v>
      </c>
      <c r="C12" s="63">
        <f>B12/H12</f>
        <v>0.52459016393442626</v>
      </c>
      <c r="D12" s="71">
        <v>29</v>
      </c>
      <c r="E12" s="63">
        <f>D12/H12</f>
        <v>0.47540983606557374</v>
      </c>
      <c r="F12" s="71"/>
      <c r="G12" s="63"/>
      <c r="H12" s="72">
        <f>(B12+D12+F12)</f>
        <v>61</v>
      </c>
    </row>
    <row r="13" spans="1:9" ht="15" customHeight="1">
      <c r="A13" s="176" t="s">
        <v>51</v>
      </c>
      <c r="B13" s="71">
        <v>98</v>
      </c>
      <c r="C13" s="63">
        <f>B13/H13</f>
        <v>0.57988165680473369</v>
      </c>
      <c r="D13" s="71">
        <v>71</v>
      </c>
      <c r="E13" s="63">
        <f>D13/H13</f>
        <v>0.42011834319526625</v>
      </c>
      <c r="F13" s="71"/>
      <c r="G13" s="63"/>
      <c r="H13" s="72">
        <f>(B13+D13+F13)</f>
        <v>169</v>
      </c>
    </row>
    <row r="14" spans="1:9" ht="15" customHeight="1">
      <c r="A14" s="176" t="s">
        <v>47</v>
      </c>
      <c r="B14" s="71">
        <v>6</v>
      </c>
      <c r="C14" s="63">
        <f t="shared" si="0"/>
        <v>0.4</v>
      </c>
      <c r="D14" s="71">
        <v>8</v>
      </c>
      <c r="E14" s="63">
        <f t="shared" si="1"/>
        <v>0.53333333333333333</v>
      </c>
      <c r="F14" s="71">
        <v>1</v>
      </c>
      <c r="G14" s="63">
        <f t="shared" si="2"/>
        <v>6.6666666666666666E-2</v>
      </c>
      <c r="H14" s="72">
        <f t="shared" si="3"/>
        <v>15</v>
      </c>
    </row>
    <row r="15" spans="1:9" ht="15" customHeight="1">
      <c r="A15" s="176" t="s">
        <v>49</v>
      </c>
      <c r="B15" s="71">
        <v>5</v>
      </c>
      <c r="C15" s="63">
        <f>B15/H15</f>
        <v>0.83333333333333337</v>
      </c>
      <c r="D15" s="71">
        <v>1</v>
      </c>
      <c r="E15" s="63">
        <f>D15/H15</f>
        <v>0.16666666666666666</v>
      </c>
      <c r="F15" s="71"/>
      <c r="G15" s="63"/>
      <c r="H15" s="72">
        <f>(B15+D15+F15)</f>
        <v>6</v>
      </c>
    </row>
    <row r="16" spans="1:9" ht="15" customHeight="1">
      <c r="A16" s="176" t="s">
        <v>48</v>
      </c>
      <c r="B16" s="71">
        <v>81</v>
      </c>
      <c r="C16" s="63">
        <f t="shared" si="0"/>
        <v>0.7168141592920354</v>
      </c>
      <c r="D16" s="71">
        <v>32</v>
      </c>
      <c r="E16" s="63">
        <f t="shared" si="1"/>
        <v>0.2831858407079646</v>
      </c>
      <c r="F16" s="71"/>
      <c r="G16" s="63"/>
      <c r="H16" s="72">
        <f t="shared" si="3"/>
        <v>113</v>
      </c>
    </row>
    <row r="17" spans="1:8" ht="15" customHeight="1">
      <c r="A17" s="176" t="s">
        <v>59</v>
      </c>
      <c r="B17" s="71">
        <v>3</v>
      </c>
      <c r="C17" s="63">
        <f t="shared" si="0"/>
        <v>0.42857142857142855</v>
      </c>
      <c r="D17" s="71">
        <v>3</v>
      </c>
      <c r="E17" s="63">
        <f t="shared" si="1"/>
        <v>0.42857142857142855</v>
      </c>
      <c r="F17" s="71">
        <v>1</v>
      </c>
      <c r="G17" s="63">
        <f t="shared" si="2"/>
        <v>0.14285714285714285</v>
      </c>
      <c r="H17" s="72">
        <f t="shared" si="3"/>
        <v>7</v>
      </c>
    </row>
    <row r="18" spans="1:8" ht="15" customHeight="1">
      <c r="A18" s="176" t="s">
        <v>52</v>
      </c>
      <c r="B18" s="71">
        <v>360</v>
      </c>
      <c r="C18" s="63">
        <f t="shared" si="0"/>
        <v>0.55813953488372092</v>
      </c>
      <c r="D18" s="71">
        <v>276</v>
      </c>
      <c r="E18" s="63">
        <f t="shared" si="1"/>
        <v>0.42790697674418604</v>
      </c>
      <c r="F18" s="71">
        <v>9</v>
      </c>
      <c r="G18" s="63">
        <f t="shared" si="2"/>
        <v>1.3953488372093023E-2</v>
      </c>
      <c r="H18" s="72">
        <f t="shared" si="3"/>
        <v>645</v>
      </c>
    </row>
    <row r="19" spans="1:8" ht="15" customHeight="1">
      <c r="A19" s="176" t="s">
        <v>46</v>
      </c>
      <c r="B19" s="71">
        <v>155</v>
      </c>
      <c r="C19" s="63">
        <f>B19/H19</f>
        <v>0.62753036437246967</v>
      </c>
      <c r="D19" s="71">
        <v>80</v>
      </c>
      <c r="E19" s="63">
        <f>D19/H19</f>
        <v>0.32388663967611336</v>
      </c>
      <c r="F19" s="71">
        <v>12</v>
      </c>
      <c r="G19" s="63">
        <f>F19/H19</f>
        <v>4.8582995951417005E-2</v>
      </c>
      <c r="H19" s="72">
        <f>(B19+D19+F19)</f>
        <v>247</v>
      </c>
    </row>
    <row r="20" spans="1:8" ht="15" customHeight="1">
      <c r="A20" s="176" t="s">
        <v>53</v>
      </c>
      <c r="B20" s="71">
        <v>279</v>
      </c>
      <c r="C20" s="63">
        <f t="shared" si="0"/>
        <v>0.48103448275862071</v>
      </c>
      <c r="D20" s="71">
        <v>299</v>
      </c>
      <c r="E20" s="63">
        <f t="shared" si="1"/>
        <v>0.51551724137931032</v>
      </c>
      <c r="F20" s="71">
        <v>2</v>
      </c>
      <c r="G20" s="63">
        <f t="shared" si="2"/>
        <v>3.4482758620689655E-3</v>
      </c>
      <c r="H20" s="72">
        <f t="shared" si="3"/>
        <v>580</v>
      </c>
    </row>
    <row r="21" spans="1:8" ht="15" customHeight="1">
      <c r="A21" s="167" t="s">
        <v>74</v>
      </c>
      <c r="B21" s="71"/>
      <c r="C21" s="63"/>
      <c r="D21" s="71"/>
      <c r="E21" s="63"/>
      <c r="F21" s="71"/>
      <c r="G21" s="63"/>
      <c r="H21" s="72"/>
    </row>
    <row r="22" spans="1:8" ht="15" customHeight="1">
      <c r="A22" s="176" t="s">
        <v>2</v>
      </c>
      <c r="B22" s="71">
        <v>31</v>
      </c>
      <c r="C22" s="63">
        <f t="shared" si="0"/>
        <v>0.73809523809523814</v>
      </c>
      <c r="D22" s="71">
        <v>10</v>
      </c>
      <c r="E22" s="63">
        <f t="shared" si="1"/>
        <v>0.23809523809523808</v>
      </c>
      <c r="F22" s="71">
        <v>1</v>
      </c>
      <c r="G22" s="63">
        <f t="shared" si="2"/>
        <v>2.3809523809523808E-2</v>
      </c>
      <c r="H22" s="72">
        <f t="shared" si="3"/>
        <v>42</v>
      </c>
    </row>
    <row r="23" spans="1:8" ht="15" customHeight="1">
      <c r="A23" s="167" t="s">
        <v>60</v>
      </c>
      <c r="B23" s="71"/>
      <c r="C23" s="63"/>
      <c r="D23" s="71"/>
      <c r="E23" s="63"/>
      <c r="F23" s="71"/>
      <c r="G23" s="63"/>
      <c r="H23" s="72"/>
    </row>
    <row r="24" spans="1:8" ht="15" customHeight="1">
      <c r="A24" s="176" t="s">
        <v>1</v>
      </c>
      <c r="B24" s="71">
        <v>24</v>
      </c>
      <c r="C24" s="63">
        <f t="shared" si="0"/>
        <v>0.88888888888888884</v>
      </c>
      <c r="D24" s="71">
        <v>3</v>
      </c>
      <c r="E24" s="63">
        <f t="shared" si="1"/>
        <v>0.1111111111111111</v>
      </c>
      <c r="F24" s="71"/>
      <c r="G24" s="63"/>
      <c r="H24" s="72">
        <f t="shared" si="3"/>
        <v>27</v>
      </c>
    </row>
    <row r="25" spans="1:8" ht="15" customHeight="1">
      <c r="A25" s="176" t="s">
        <v>350</v>
      </c>
      <c r="B25" s="71">
        <v>1</v>
      </c>
      <c r="C25" s="63">
        <f t="shared" si="0"/>
        <v>1</v>
      </c>
      <c r="D25" s="71"/>
      <c r="E25" s="63"/>
      <c r="F25" s="71"/>
      <c r="G25" s="63"/>
      <c r="H25" s="72">
        <f t="shared" si="3"/>
        <v>1</v>
      </c>
    </row>
    <row r="26" spans="1:8" ht="15" customHeight="1">
      <c r="A26" s="176" t="s">
        <v>351</v>
      </c>
      <c r="B26" s="71"/>
      <c r="C26" s="63"/>
      <c r="D26" s="71">
        <v>1</v>
      </c>
      <c r="E26" s="63">
        <f t="shared" si="1"/>
        <v>1</v>
      </c>
      <c r="F26" s="71"/>
      <c r="G26" s="63"/>
      <c r="H26" s="72">
        <f t="shared" si="3"/>
        <v>1</v>
      </c>
    </row>
    <row r="27" spans="1:8" ht="15" customHeight="1">
      <c r="A27" s="176" t="s">
        <v>359</v>
      </c>
      <c r="B27" s="71">
        <v>3</v>
      </c>
      <c r="C27" s="63">
        <f>B27/H27</f>
        <v>0.6</v>
      </c>
      <c r="D27" s="71">
        <v>2</v>
      </c>
      <c r="E27" s="63">
        <f>D27/H27</f>
        <v>0.4</v>
      </c>
      <c r="F27" s="71"/>
      <c r="G27" s="63"/>
      <c r="H27" s="72">
        <f>(B27+D27+F27)</f>
        <v>5</v>
      </c>
    </row>
    <row r="28" spans="1:8" ht="15" customHeight="1">
      <c r="A28" s="81" t="s">
        <v>20</v>
      </c>
      <c r="B28" s="72">
        <f>SUM(B5:B27)</f>
        <v>2159</v>
      </c>
      <c r="C28" s="65">
        <f t="shared" si="0"/>
        <v>0.59183114035087714</v>
      </c>
      <c r="D28" s="72">
        <f>SUM(D5:D27)</f>
        <v>1443</v>
      </c>
      <c r="E28" s="65">
        <f t="shared" si="1"/>
        <v>0.39555921052631576</v>
      </c>
      <c r="F28" s="72">
        <f>SUM(F5:F27)</f>
        <v>46</v>
      </c>
      <c r="G28" s="65">
        <f t="shared" si="2"/>
        <v>1.2609649122807017E-2</v>
      </c>
      <c r="H28" s="72">
        <f t="shared" si="3"/>
        <v>3648</v>
      </c>
    </row>
    <row r="29" spans="1:8" ht="15" customHeight="1">
      <c r="A29" s="185" t="s">
        <v>377</v>
      </c>
      <c r="B29" s="151"/>
      <c r="C29" s="151"/>
      <c r="D29" s="151"/>
    </row>
    <row r="30" spans="1:8" ht="15" customHeight="1"/>
    <row r="31" spans="1:8" ht="15" customHeight="1">
      <c r="A31" s="249" t="s">
        <v>380</v>
      </c>
    </row>
    <row r="32" spans="1:8" ht="15" customHeight="1"/>
    <row r="33" spans="1:8" ht="15" customHeight="1">
      <c r="A33" s="102"/>
    </row>
    <row r="34" spans="1:8" ht="15" customHeight="1"/>
    <row r="35" spans="1:8" s="102" customFormat="1" ht="15" customHeight="1">
      <c r="A35" s="141"/>
      <c r="B35" s="144"/>
      <c r="C35" s="178"/>
      <c r="D35" s="144"/>
      <c r="E35" s="178"/>
      <c r="F35" s="144"/>
      <c r="G35" s="178"/>
      <c r="H35" s="105"/>
    </row>
  </sheetData>
  <mergeCells count="4">
    <mergeCell ref="B3:C3"/>
    <mergeCell ref="D3:E3"/>
    <mergeCell ref="F3:G3"/>
    <mergeCell ref="A1:H1"/>
  </mergeCells>
  <phoneticPr fontId="11" type="noConversion"/>
  <pageMargins left="0.75" right="0.75" top="1" bottom="1" header="0.5" footer="0.5"/>
  <pageSetup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26" sqref="A26"/>
    </sheetView>
  </sheetViews>
  <sheetFormatPr defaultRowHeight="12.75"/>
  <cols>
    <col min="1" max="1" width="22.42578125" style="90" customWidth="1"/>
    <col min="2" max="5" width="8.7109375" style="90" customWidth="1"/>
    <col min="6" max="6" width="8.7109375" style="91" customWidth="1"/>
    <col min="7" max="16384" width="9.140625" style="90"/>
  </cols>
  <sheetData>
    <row r="1" spans="1:6" ht="27" customHeight="1">
      <c r="A1" s="239" t="s">
        <v>372</v>
      </c>
      <c r="B1" s="218"/>
      <c r="C1" s="218"/>
      <c r="D1" s="218"/>
      <c r="E1" s="218"/>
      <c r="F1" s="218"/>
    </row>
    <row r="2" spans="1:6" ht="15" customHeight="1">
      <c r="A2" s="236" t="s">
        <v>149</v>
      </c>
      <c r="B2" s="237"/>
      <c r="C2" s="237"/>
      <c r="D2" s="237"/>
      <c r="E2" s="237"/>
      <c r="F2" s="238"/>
    </row>
    <row r="3" spans="1:6" ht="15" customHeight="1">
      <c r="A3" s="88" t="s">
        <v>85</v>
      </c>
      <c r="B3" s="227" t="s">
        <v>140</v>
      </c>
      <c r="C3" s="228"/>
      <c r="D3" s="228"/>
      <c r="E3" s="228"/>
      <c r="F3" s="107" t="s">
        <v>20</v>
      </c>
    </row>
    <row r="4" spans="1:6" ht="15" customHeight="1">
      <c r="A4" s="108"/>
      <c r="B4" s="233" t="s">
        <v>141</v>
      </c>
      <c r="C4" s="233"/>
      <c r="D4" s="233" t="s">
        <v>370</v>
      </c>
      <c r="E4" s="233"/>
      <c r="F4" s="109"/>
    </row>
    <row r="5" spans="1:6" s="58" customFormat="1" ht="15" customHeight="1">
      <c r="A5" s="110" t="s">
        <v>150</v>
      </c>
      <c r="B5" s="62">
        <v>190</v>
      </c>
      <c r="C5" s="63">
        <f t="shared" ref="C5:C10" si="0">B5/F5</f>
        <v>0.65292096219931273</v>
      </c>
      <c r="D5" s="99">
        <v>101</v>
      </c>
      <c r="E5" s="63">
        <f t="shared" ref="E5:E10" si="1">D5/F5</f>
        <v>0.34707903780068727</v>
      </c>
      <c r="F5" s="64">
        <f>(B5+D5)</f>
        <v>291</v>
      </c>
    </row>
    <row r="6" spans="1:6" s="58" customFormat="1" ht="15" customHeight="1">
      <c r="A6" s="110" t="s">
        <v>151</v>
      </c>
      <c r="B6" s="62">
        <v>121</v>
      </c>
      <c r="C6" s="63">
        <f t="shared" si="0"/>
        <v>0.6470588235294118</v>
      </c>
      <c r="D6" s="99">
        <v>66</v>
      </c>
      <c r="E6" s="63">
        <f t="shared" si="1"/>
        <v>0.35294117647058826</v>
      </c>
      <c r="F6" s="64">
        <f t="shared" ref="F6:F10" si="2">(B6+D6)</f>
        <v>187</v>
      </c>
    </row>
    <row r="7" spans="1:6" s="58" customFormat="1" ht="15" customHeight="1">
      <c r="A7" s="110" t="s">
        <v>88</v>
      </c>
      <c r="B7" s="62">
        <v>96</v>
      </c>
      <c r="C7" s="63">
        <f t="shared" si="0"/>
        <v>0.72180451127819545</v>
      </c>
      <c r="D7" s="99">
        <v>37</v>
      </c>
      <c r="E7" s="63">
        <f t="shared" si="1"/>
        <v>0.2781954887218045</v>
      </c>
      <c r="F7" s="64">
        <f t="shared" si="2"/>
        <v>133</v>
      </c>
    </row>
    <row r="8" spans="1:6" s="58" customFormat="1" ht="15" customHeight="1">
      <c r="A8" s="80" t="s">
        <v>89</v>
      </c>
      <c r="B8" s="62">
        <v>57</v>
      </c>
      <c r="C8" s="63">
        <f t="shared" si="0"/>
        <v>0.6785714285714286</v>
      </c>
      <c r="D8" s="99">
        <v>27</v>
      </c>
      <c r="E8" s="63">
        <f t="shared" si="1"/>
        <v>0.32142857142857145</v>
      </c>
      <c r="F8" s="64">
        <f t="shared" si="2"/>
        <v>84</v>
      </c>
    </row>
    <row r="9" spans="1:6" s="58" customFormat="1" ht="15" customHeight="1">
      <c r="A9" s="80" t="s">
        <v>90</v>
      </c>
      <c r="B9" s="62">
        <v>46</v>
      </c>
      <c r="C9" s="63">
        <f t="shared" si="0"/>
        <v>0.63013698630136983</v>
      </c>
      <c r="D9" s="99">
        <v>27</v>
      </c>
      <c r="E9" s="63">
        <f t="shared" si="1"/>
        <v>0.36986301369863012</v>
      </c>
      <c r="F9" s="64">
        <f t="shared" si="2"/>
        <v>73</v>
      </c>
    </row>
    <row r="10" spans="1:6" s="66" customFormat="1" ht="15" customHeight="1">
      <c r="A10" s="81" t="s">
        <v>20</v>
      </c>
      <c r="B10" s="64">
        <f>SUM(B5:B9)</f>
        <v>510</v>
      </c>
      <c r="C10" s="65">
        <f t="shared" si="0"/>
        <v>0.6640625</v>
      </c>
      <c r="D10" s="64">
        <f>SUM(D5:D9)</f>
        <v>258</v>
      </c>
      <c r="E10" s="65">
        <f t="shared" si="1"/>
        <v>0.3359375</v>
      </c>
      <c r="F10" s="64">
        <f t="shared" si="2"/>
        <v>768</v>
      </c>
    </row>
    <row r="13" spans="1:6" ht="15" customHeight="1"/>
    <row r="14" spans="1:6" ht="15" customHeight="1">
      <c r="A14" s="234" t="s">
        <v>152</v>
      </c>
      <c r="B14" s="235"/>
      <c r="C14" s="235"/>
      <c r="D14" s="235"/>
      <c r="E14" s="235"/>
      <c r="F14" s="235"/>
    </row>
    <row r="15" spans="1:6" ht="15" customHeight="1">
      <c r="A15" s="88" t="s">
        <v>85</v>
      </c>
      <c r="B15" s="226" t="s">
        <v>140</v>
      </c>
      <c r="C15" s="226"/>
      <c r="D15" s="226"/>
      <c r="E15" s="226"/>
      <c r="F15" s="107" t="s">
        <v>20</v>
      </c>
    </row>
    <row r="16" spans="1:6" ht="15" customHeight="1">
      <c r="A16" s="108"/>
      <c r="B16" s="233" t="s">
        <v>141</v>
      </c>
      <c r="C16" s="233"/>
      <c r="D16" s="233" t="s">
        <v>370</v>
      </c>
      <c r="E16" s="233"/>
      <c r="F16" s="109"/>
    </row>
    <row r="17" spans="1:7" s="58" customFormat="1" ht="15" customHeight="1">
      <c r="A17" s="110" t="s">
        <v>150</v>
      </c>
      <c r="B17" s="62">
        <v>56</v>
      </c>
      <c r="C17" s="63">
        <f>B17/F17</f>
        <v>0.5957446808510638</v>
      </c>
      <c r="D17" s="62">
        <v>38</v>
      </c>
      <c r="E17" s="63">
        <f t="shared" ref="E17:E22" si="3">D17/F17</f>
        <v>0.40425531914893614</v>
      </c>
      <c r="F17" s="64">
        <f t="shared" ref="F17:F22" si="4">(B17+D17)</f>
        <v>94</v>
      </c>
    </row>
    <row r="18" spans="1:7" s="58" customFormat="1" ht="15" customHeight="1">
      <c r="A18" s="110" t="s">
        <v>151</v>
      </c>
      <c r="B18" s="62">
        <v>33</v>
      </c>
      <c r="C18" s="63">
        <f>B18/F18</f>
        <v>0.63461538461538458</v>
      </c>
      <c r="D18" s="62">
        <v>19</v>
      </c>
      <c r="E18" s="63">
        <f t="shared" si="3"/>
        <v>0.36538461538461536</v>
      </c>
      <c r="F18" s="64">
        <f t="shared" si="4"/>
        <v>52</v>
      </c>
    </row>
    <row r="19" spans="1:7" s="58" customFormat="1" ht="15" customHeight="1">
      <c r="A19" s="110" t="s">
        <v>88</v>
      </c>
      <c r="B19" s="62">
        <v>11</v>
      </c>
      <c r="C19" s="63">
        <f>B19/F19</f>
        <v>0.5</v>
      </c>
      <c r="D19" s="62">
        <v>11</v>
      </c>
      <c r="E19" s="63">
        <f t="shared" si="3"/>
        <v>0.5</v>
      </c>
      <c r="F19" s="64">
        <f t="shared" si="4"/>
        <v>22</v>
      </c>
    </row>
    <row r="20" spans="1:7" s="58" customFormat="1" ht="15" customHeight="1">
      <c r="A20" s="80" t="s">
        <v>89</v>
      </c>
      <c r="B20" s="62">
        <v>8</v>
      </c>
      <c r="C20" s="63">
        <f>B20/F20</f>
        <v>0.72727272727272729</v>
      </c>
      <c r="D20" s="62">
        <v>3</v>
      </c>
      <c r="E20" s="63">
        <f t="shared" si="3"/>
        <v>0.27272727272727271</v>
      </c>
      <c r="F20" s="64">
        <f t="shared" si="4"/>
        <v>11</v>
      </c>
    </row>
    <row r="21" spans="1:7" s="58" customFormat="1" ht="15" customHeight="1">
      <c r="A21" s="80" t="s">
        <v>90</v>
      </c>
      <c r="B21" s="62">
        <v>11</v>
      </c>
      <c r="C21" s="63">
        <f>B21/F21</f>
        <v>0.73333333333333328</v>
      </c>
      <c r="D21" s="62">
        <v>4</v>
      </c>
      <c r="E21" s="63">
        <f t="shared" si="3"/>
        <v>0.26666666666666666</v>
      </c>
      <c r="F21" s="64">
        <f t="shared" si="4"/>
        <v>15</v>
      </c>
    </row>
    <row r="22" spans="1:7" s="66" customFormat="1" ht="15" customHeight="1">
      <c r="A22" s="81" t="s">
        <v>20</v>
      </c>
      <c r="B22" s="64">
        <f>SUM(B17:B21)</f>
        <v>119</v>
      </c>
      <c r="C22" s="65">
        <v>0.61399999999999999</v>
      </c>
      <c r="D22" s="64">
        <f>SUM(D17:D21)</f>
        <v>75</v>
      </c>
      <c r="E22" s="65">
        <f t="shared" si="3"/>
        <v>0.38659793814432991</v>
      </c>
      <c r="F22" s="64">
        <f t="shared" si="4"/>
        <v>194</v>
      </c>
    </row>
    <row r="23" spans="1:7">
      <c r="A23" s="203" t="s">
        <v>379</v>
      </c>
      <c r="B23" s="218"/>
      <c r="C23" s="218"/>
      <c r="D23" s="218"/>
      <c r="E23" s="223"/>
    </row>
    <row r="24" spans="1:7">
      <c r="A24" s="207" t="s">
        <v>376</v>
      </c>
      <c r="B24" s="218"/>
      <c r="C24" s="218"/>
      <c r="D24" s="218"/>
      <c r="E24" s="223"/>
      <c r="F24" s="222"/>
      <c r="G24" s="222"/>
    </row>
    <row r="26" spans="1:7">
      <c r="A26" s="249" t="s">
        <v>380</v>
      </c>
    </row>
  </sheetData>
  <mergeCells count="11">
    <mergeCell ref="A2:F2"/>
    <mergeCell ref="B3:E3"/>
    <mergeCell ref="D16:E16"/>
    <mergeCell ref="A1:F1"/>
    <mergeCell ref="B15:E15"/>
    <mergeCell ref="B16:C16"/>
    <mergeCell ref="A24:G24"/>
    <mergeCell ref="B4:C4"/>
    <mergeCell ref="D4:E4"/>
    <mergeCell ref="A14:F14"/>
    <mergeCell ref="A23:E23"/>
  </mergeCells>
  <phoneticPr fontId="11" type="noConversion"/>
  <pageMargins left="0.75" right="0.75" top="1" bottom="1" header="0.5" footer="0.5"/>
  <pageSetup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A26" sqref="A26"/>
    </sheetView>
  </sheetViews>
  <sheetFormatPr defaultRowHeight="12.75"/>
  <cols>
    <col min="1" max="1" width="25.28515625" style="32" customWidth="1"/>
    <col min="2" max="5" width="8.28515625" style="32" customWidth="1"/>
    <col min="6" max="6" width="8.28515625" style="102" customWidth="1"/>
    <col min="7" max="16384" width="9.140625" style="32"/>
  </cols>
  <sheetData>
    <row r="1" spans="1:8" s="48" customFormat="1" ht="27" customHeight="1">
      <c r="A1" s="239" t="s">
        <v>371</v>
      </c>
      <c r="B1" s="218"/>
      <c r="C1" s="218"/>
      <c r="D1" s="218"/>
      <c r="E1" s="218"/>
      <c r="F1" s="218"/>
    </row>
    <row r="2" spans="1:8" s="48" customFormat="1" ht="15" customHeight="1">
      <c r="A2" s="236" t="s">
        <v>149</v>
      </c>
      <c r="B2" s="237"/>
      <c r="C2" s="237"/>
      <c r="D2" s="237"/>
      <c r="E2" s="237"/>
      <c r="F2" s="238"/>
    </row>
    <row r="3" spans="1:8" s="48" customFormat="1" ht="15" customHeight="1">
      <c r="A3" s="88" t="s">
        <v>85</v>
      </c>
      <c r="B3" s="226" t="s">
        <v>140</v>
      </c>
      <c r="C3" s="226"/>
      <c r="D3" s="226"/>
      <c r="E3" s="226"/>
      <c r="F3" s="107" t="s">
        <v>20</v>
      </c>
      <c r="G3" s="111"/>
    </row>
    <row r="4" spans="1:8" s="48" customFormat="1" ht="15" customHeight="1">
      <c r="A4" s="59"/>
      <c r="B4" s="233" t="s">
        <v>141</v>
      </c>
      <c r="C4" s="233"/>
      <c r="D4" s="233" t="s">
        <v>370</v>
      </c>
      <c r="E4" s="233"/>
      <c r="F4" s="109"/>
      <c r="H4" s="111"/>
    </row>
    <row r="5" spans="1:8" ht="15" customHeight="1">
      <c r="A5" s="110" t="s">
        <v>150</v>
      </c>
      <c r="B5" s="62">
        <v>60</v>
      </c>
      <c r="C5" s="63">
        <f t="shared" ref="C5:C10" si="0">B5/F5</f>
        <v>0.61224489795918369</v>
      </c>
      <c r="D5" s="62">
        <v>38</v>
      </c>
      <c r="E5" s="63">
        <f t="shared" ref="E5:E10" si="1">D5/F5</f>
        <v>0.38775510204081631</v>
      </c>
      <c r="F5" s="64">
        <f>(B5+D5)</f>
        <v>98</v>
      </c>
    </row>
    <row r="6" spans="1:8" ht="15" customHeight="1">
      <c r="A6" s="110" t="s">
        <v>151</v>
      </c>
      <c r="B6" s="62">
        <v>55</v>
      </c>
      <c r="C6" s="63">
        <f t="shared" si="0"/>
        <v>0.65476190476190477</v>
      </c>
      <c r="D6" s="62">
        <v>29</v>
      </c>
      <c r="E6" s="63">
        <f t="shared" si="1"/>
        <v>0.34523809523809523</v>
      </c>
      <c r="F6" s="64">
        <f t="shared" ref="F6:F9" si="2">(B6+D6)</f>
        <v>84</v>
      </c>
    </row>
    <row r="7" spans="1:8" ht="15" customHeight="1">
      <c r="A7" s="110" t="s">
        <v>88</v>
      </c>
      <c r="B7" s="62">
        <v>37</v>
      </c>
      <c r="C7" s="63">
        <f t="shared" si="0"/>
        <v>0.6271186440677966</v>
      </c>
      <c r="D7" s="62">
        <v>22</v>
      </c>
      <c r="E7" s="63">
        <f t="shared" si="1"/>
        <v>0.3728813559322034</v>
      </c>
      <c r="F7" s="64">
        <f t="shared" si="2"/>
        <v>59</v>
      </c>
    </row>
    <row r="8" spans="1:8" ht="15" customHeight="1">
      <c r="A8" s="80" t="s">
        <v>89</v>
      </c>
      <c r="B8" s="62">
        <v>26</v>
      </c>
      <c r="C8" s="63">
        <f t="shared" si="0"/>
        <v>0.63414634146341464</v>
      </c>
      <c r="D8" s="62">
        <v>15</v>
      </c>
      <c r="E8" s="63">
        <f t="shared" si="1"/>
        <v>0.36585365853658536</v>
      </c>
      <c r="F8" s="64">
        <f t="shared" si="2"/>
        <v>41</v>
      </c>
    </row>
    <row r="9" spans="1:8" ht="15" customHeight="1">
      <c r="A9" s="80" t="s">
        <v>90</v>
      </c>
      <c r="B9" s="62">
        <v>22</v>
      </c>
      <c r="C9" s="63">
        <f t="shared" si="0"/>
        <v>0.7857142857142857</v>
      </c>
      <c r="D9" s="62">
        <v>6</v>
      </c>
      <c r="E9" s="63">
        <f t="shared" si="1"/>
        <v>0.21428571428571427</v>
      </c>
      <c r="F9" s="64">
        <f t="shared" si="2"/>
        <v>28</v>
      </c>
    </row>
    <row r="10" spans="1:8" s="102" customFormat="1" ht="15" customHeight="1">
      <c r="A10" s="81" t="s">
        <v>20</v>
      </c>
      <c r="B10" s="64">
        <f>SUM(B5:B9)</f>
        <v>200</v>
      </c>
      <c r="C10" s="65">
        <f t="shared" si="0"/>
        <v>0.64516129032258063</v>
      </c>
      <c r="D10" s="64">
        <f>SUM(D5:D9)</f>
        <v>110</v>
      </c>
      <c r="E10" s="65">
        <f t="shared" si="1"/>
        <v>0.35483870967741937</v>
      </c>
      <c r="F10" s="64">
        <f>(B10+D10)</f>
        <v>310</v>
      </c>
    </row>
    <row r="11" spans="1:8">
      <c r="A11" s="58"/>
      <c r="B11" s="58"/>
      <c r="C11" s="58"/>
      <c r="D11" s="58"/>
      <c r="E11" s="58"/>
      <c r="F11" s="66"/>
    </row>
    <row r="12" spans="1:8">
      <c r="A12" s="58"/>
      <c r="B12" s="58"/>
      <c r="C12" s="58"/>
      <c r="D12" s="58"/>
      <c r="E12" s="58"/>
      <c r="F12" s="66"/>
    </row>
    <row r="13" spans="1:8">
      <c r="A13" s="58"/>
      <c r="B13" s="58"/>
      <c r="C13" s="58"/>
      <c r="D13" s="58"/>
      <c r="E13" s="58"/>
      <c r="F13" s="66"/>
    </row>
    <row r="14" spans="1:8" s="48" customFormat="1" ht="15" customHeight="1">
      <c r="A14" s="245" t="s">
        <v>152</v>
      </c>
      <c r="B14" s="246"/>
      <c r="C14" s="246"/>
      <c r="D14" s="246"/>
      <c r="E14" s="246"/>
      <c r="F14" s="246"/>
    </row>
    <row r="15" spans="1:8" s="48" customFormat="1" ht="15" customHeight="1">
      <c r="A15" s="113" t="s">
        <v>85</v>
      </c>
      <c r="B15" s="243" t="s">
        <v>140</v>
      </c>
      <c r="C15" s="243"/>
      <c r="D15" s="243"/>
      <c r="E15" s="243"/>
      <c r="F15" s="114" t="s">
        <v>20</v>
      </c>
    </row>
    <row r="16" spans="1:8" s="48" customFormat="1" ht="15" customHeight="1">
      <c r="A16" s="112"/>
      <c r="B16" s="244" t="s">
        <v>141</v>
      </c>
      <c r="C16" s="244"/>
      <c r="D16" s="244" t="s">
        <v>370</v>
      </c>
      <c r="E16" s="244"/>
      <c r="F16" s="115"/>
    </row>
    <row r="17" spans="1:6" ht="15" customHeight="1">
      <c r="A17" s="116" t="s">
        <v>150</v>
      </c>
      <c r="B17" s="117">
        <v>21</v>
      </c>
      <c r="C17" s="118">
        <f t="shared" ref="C17:C22" si="3">B17/F17</f>
        <v>0.53846153846153844</v>
      </c>
      <c r="D17" s="117">
        <v>18</v>
      </c>
      <c r="E17" s="118">
        <f t="shared" ref="E17:E22" si="4">D17/F17</f>
        <v>0.46153846153846156</v>
      </c>
      <c r="F17" s="64">
        <f t="shared" ref="F17:F22" si="5">(B17+D17)</f>
        <v>39</v>
      </c>
    </row>
    <row r="18" spans="1:6" ht="15" customHeight="1">
      <c r="A18" s="116" t="s">
        <v>151</v>
      </c>
      <c r="B18" s="117">
        <v>11</v>
      </c>
      <c r="C18" s="118">
        <f t="shared" si="3"/>
        <v>0.47826086956521741</v>
      </c>
      <c r="D18" s="117">
        <v>12</v>
      </c>
      <c r="E18" s="118">
        <f t="shared" si="4"/>
        <v>0.52173913043478259</v>
      </c>
      <c r="F18" s="64">
        <f t="shared" si="5"/>
        <v>23</v>
      </c>
    </row>
    <row r="19" spans="1:6" ht="15" customHeight="1">
      <c r="A19" s="116" t="s">
        <v>88</v>
      </c>
      <c r="B19" s="117">
        <v>10</v>
      </c>
      <c r="C19" s="118">
        <f t="shared" si="3"/>
        <v>0.58823529411764708</v>
      </c>
      <c r="D19" s="117">
        <v>7</v>
      </c>
      <c r="E19" s="118">
        <f t="shared" si="4"/>
        <v>0.41176470588235292</v>
      </c>
      <c r="F19" s="64">
        <f t="shared" si="5"/>
        <v>17</v>
      </c>
    </row>
    <row r="20" spans="1:6" ht="15" customHeight="1">
      <c r="A20" s="120" t="s">
        <v>89</v>
      </c>
      <c r="B20" s="117">
        <v>7</v>
      </c>
      <c r="C20" s="118">
        <f t="shared" si="3"/>
        <v>0.58333333333333337</v>
      </c>
      <c r="D20" s="117">
        <v>5</v>
      </c>
      <c r="E20" s="118">
        <f t="shared" si="4"/>
        <v>0.41666666666666669</v>
      </c>
      <c r="F20" s="64">
        <f t="shared" si="5"/>
        <v>12</v>
      </c>
    </row>
    <row r="21" spans="1:6" ht="15" customHeight="1">
      <c r="A21" s="120" t="s">
        <v>90</v>
      </c>
      <c r="B21" s="117">
        <v>6</v>
      </c>
      <c r="C21" s="118">
        <f t="shared" si="3"/>
        <v>0.46153846153846156</v>
      </c>
      <c r="D21" s="117">
        <v>7</v>
      </c>
      <c r="E21" s="118">
        <f t="shared" si="4"/>
        <v>0.53846153846153844</v>
      </c>
      <c r="F21" s="64">
        <f t="shared" si="5"/>
        <v>13</v>
      </c>
    </row>
    <row r="22" spans="1:6" s="102" customFormat="1" ht="15" customHeight="1">
      <c r="A22" s="121" t="s">
        <v>20</v>
      </c>
      <c r="B22" s="119">
        <f>SUM(B17:B21)</f>
        <v>55</v>
      </c>
      <c r="C22" s="122">
        <f t="shared" si="3"/>
        <v>0.52884615384615385</v>
      </c>
      <c r="D22" s="119">
        <f>SUM(D17:D21)</f>
        <v>49</v>
      </c>
      <c r="E22" s="122">
        <f t="shared" si="4"/>
        <v>0.47115384615384615</v>
      </c>
      <c r="F22" s="64">
        <f t="shared" si="5"/>
        <v>104</v>
      </c>
    </row>
    <row r="23" spans="1:6">
      <c r="A23" s="203" t="s">
        <v>379</v>
      </c>
      <c r="B23" s="218"/>
      <c r="C23" s="218"/>
      <c r="D23" s="218"/>
      <c r="E23" s="223"/>
      <c r="F23" s="91"/>
    </row>
    <row r="24" spans="1:6" ht="25.5" customHeight="1">
      <c r="A24" s="206" t="s">
        <v>376</v>
      </c>
      <c r="B24" s="240"/>
      <c r="C24" s="240"/>
      <c r="D24" s="240"/>
      <c r="E24" s="241"/>
      <c r="F24" s="242"/>
    </row>
    <row r="26" spans="1:6">
      <c r="A26" s="249" t="s">
        <v>380</v>
      </c>
    </row>
  </sheetData>
  <mergeCells count="11">
    <mergeCell ref="B4:C4"/>
    <mergeCell ref="D4:E4"/>
    <mergeCell ref="A14:F14"/>
    <mergeCell ref="A1:F1"/>
    <mergeCell ref="A2:F2"/>
    <mergeCell ref="B3:E3"/>
    <mergeCell ref="A23:E23"/>
    <mergeCell ref="A24:F24"/>
    <mergeCell ref="B15:E15"/>
    <mergeCell ref="B16:C16"/>
    <mergeCell ref="D16:E16"/>
  </mergeCells>
  <phoneticPr fontId="11" type="noConversion"/>
  <pageMargins left="0.75" right="0.75" top="1" bottom="1" header="0.5" footer="0.5"/>
  <pageSetup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"/>
  <sheetViews>
    <sheetView view="pageLayout" zoomScaleNormal="100" workbookViewId="0">
      <selection activeCell="A12" sqref="A12"/>
    </sheetView>
  </sheetViews>
  <sheetFormatPr defaultRowHeight="12.75"/>
  <cols>
    <col min="1" max="1" width="22.42578125" customWidth="1"/>
    <col min="2" max="7" width="8.7109375" customWidth="1"/>
    <col min="8" max="8" width="8.7109375" style="123" customWidth="1"/>
  </cols>
  <sheetData>
    <row r="1" spans="1:9" ht="27.75" customHeight="1">
      <c r="A1" s="239" t="s">
        <v>335</v>
      </c>
      <c r="B1" s="222"/>
      <c r="C1" s="222"/>
      <c r="D1" s="222"/>
      <c r="E1" s="222"/>
      <c r="F1" s="222"/>
      <c r="G1" s="222"/>
      <c r="H1" s="222"/>
      <c r="I1" s="49"/>
    </row>
    <row r="2" spans="1:9">
      <c r="A2" s="82"/>
      <c r="B2" s="82"/>
      <c r="C2" s="82"/>
      <c r="D2" s="82"/>
    </row>
    <row r="3" spans="1:9" ht="15" customHeight="1">
      <c r="A3" s="88" t="s">
        <v>85</v>
      </c>
      <c r="B3" s="226" t="s">
        <v>146</v>
      </c>
      <c r="C3" s="226"/>
      <c r="D3" s="226" t="s">
        <v>147</v>
      </c>
      <c r="E3" s="226"/>
      <c r="F3" s="226" t="s">
        <v>148</v>
      </c>
      <c r="G3" s="226"/>
      <c r="H3" s="57" t="s">
        <v>20</v>
      </c>
    </row>
    <row r="4" spans="1:9" ht="15" customHeight="1">
      <c r="A4" s="110" t="s">
        <v>150</v>
      </c>
      <c r="B4" s="62">
        <v>73</v>
      </c>
      <c r="C4" s="63">
        <f t="shared" ref="C4:C9" si="0">B4/H4</f>
        <v>0.78494623655913975</v>
      </c>
      <c r="D4" s="127">
        <v>19</v>
      </c>
      <c r="E4" s="63">
        <f t="shared" ref="E4:E9" si="1">D4/H4</f>
        <v>0.20430107526881722</v>
      </c>
      <c r="F4" s="62">
        <v>1</v>
      </c>
      <c r="G4" s="63">
        <f t="shared" ref="G4:G9" si="2">F4/H4</f>
        <v>1.0752688172043012E-2</v>
      </c>
      <c r="H4" s="64">
        <f>(B4+D4+F4)</f>
        <v>93</v>
      </c>
    </row>
    <row r="5" spans="1:9" ht="15" customHeight="1">
      <c r="A5" s="110" t="s">
        <v>151</v>
      </c>
      <c r="B5" s="62">
        <v>26</v>
      </c>
      <c r="C5" s="63">
        <f t="shared" si="0"/>
        <v>0.76470588235294112</v>
      </c>
      <c r="D5" s="127">
        <v>8</v>
      </c>
      <c r="E5" s="63">
        <f t="shared" si="1"/>
        <v>0.23529411764705882</v>
      </c>
      <c r="F5" s="62">
        <v>0</v>
      </c>
      <c r="G5" s="63">
        <f t="shared" si="2"/>
        <v>0</v>
      </c>
      <c r="H5" s="64">
        <f>(B5+D5+F5)</f>
        <v>34</v>
      </c>
    </row>
    <row r="6" spans="1:9" ht="15" customHeight="1">
      <c r="A6" s="110" t="s">
        <v>88</v>
      </c>
      <c r="B6" s="62">
        <v>11</v>
      </c>
      <c r="C6" s="63">
        <f t="shared" si="0"/>
        <v>0.6470588235294118</v>
      </c>
      <c r="D6" s="127">
        <v>6</v>
      </c>
      <c r="E6" s="63">
        <f t="shared" si="1"/>
        <v>0.35294117647058826</v>
      </c>
      <c r="F6" s="62">
        <v>0</v>
      </c>
      <c r="G6" s="63">
        <f t="shared" si="2"/>
        <v>0</v>
      </c>
      <c r="H6" s="64">
        <f>(B6+D6+F6)</f>
        <v>17</v>
      </c>
    </row>
    <row r="7" spans="1:9" ht="15" customHeight="1">
      <c r="A7" s="80" t="s">
        <v>89</v>
      </c>
      <c r="B7" s="62">
        <v>5</v>
      </c>
      <c r="C7" s="63">
        <f t="shared" si="0"/>
        <v>0.7142857142857143</v>
      </c>
      <c r="D7" s="127">
        <v>2</v>
      </c>
      <c r="E7" s="63">
        <f t="shared" si="1"/>
        <v>0.2857142857142857</v>
      </c>
      <c r="F7" s="62">
        <v>0</v>
      </c>
      <c r="G7" s="63">
        <f t="shared" si="2"/>
        <v>0</v>
      </c>
      <c r="H7" s="64">
        <f>(B7+D7+F7)</f>
        <v>7</v>
      </c>
    </row>
    <row r="8" spans="1:9" ht="15" customHeight="1">
      <c r="A8" s="80" t="s">
        <v>90</v>
      </c>
      <c r="B8" s="62">
        <v>6</v>
      </c>
      <c r="C8" s="63">
        <f t="shared" si="0"/>
        <v>0.8571428571428571</v>
      </c>
      <c r="D8" s="127">
        <v>1</v>
      </c>
      <c r="E8" s="63">
        <f t="shared" si="1"/>
        <v>0.14285714285714285</v>
      </c>
      <c r="F8" s="62">
        <v>0</v>
      </c>
      <c r="G8" s="63">
        <f t="shared" si="2"/>
        <v>0</v>
      </c>
      <c r="H8" s="64">
        <f>(B8+D8+F8)</f>
        <v>7</v>
      </c>
    </row>
    <row r="9" spans="1:9" s="123" customFormat="1" ht="15" customHeight="1">
      <c r="A9" s="81" t="s">
        <v>20</v>
      </c>
      <c r="B9" s="64">
        <f>SUM(B4:B8)</f>
        <v>121</v>
      </c>
      <c r="C9" s="65">
        <f t="shared" si="0"/>
        <v>0.76582278481012656</v>
      </c>
      <c r="D9" s="64">
        <f>SUM(D4:D8)</f>
        <v>36</v>
      </c>
      <c r="E9" s="65">
        <f t="shared" si="1"/>
        <v>0.22784810126582278</v>
      </c>
      <c r="F9" s="64">
        <f>SUM(F4:F8)</f>
        <v>1</v>
      </c>
      <c r="G9" s="65">
        <f t="shared" si="2"/>
        <v>6.3291139240506328E-3</v>
      </c>
      <c r="H9" s="64">
        <f>SUM(H4:H8)</f>
        <v>158</v>
      </c>
    </row>
    <row r="10" spans="1:9">
      <c r="A10" s="203" t="s">
        <v>377</v>
      </c>
      <c r="B10" s="218"/>
      <c r="C10" s="218"/>
      <c r="D10" s="218"/>
      <c r="E10" s="223"/>
      <c r="F10" s="82"/>
      <c r="G10" s="82"/>
      <c r="H10" s="83"/>
    </row>
    <row r="12" spans="1:9">
      <c r="A12" s="249" t="s">
        <v>380</v>
      </c>
    </row>
  </sheetData>
  <mergeCells count="5">
    <mergeCell ref="A1:H1"/>
    <mergeCell ref="A10:E10"/>
    <mergeCell ref="B3:C3"/>
    <mergeCell ref="D3:E3"/>
    <mergeCell ref="F3:G3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Layout" topLeftCell="A2" zoomScaleNormal="100" workbookViewId="0">
      <selection activeCell="A16" sqref="A16"/>
    </sheetView>
  </sheetViews>
  <sheetFormatPr defaultRowHeight="12.75"/>
  <cols>
    <col min="1" max="1" width="21.42578125" style="2" customWidth="1"/>
    <col min="2" max="2" width="14.7109375" style="2" customWidth="1"/>
    <col min="3" max="3" width="14.28515625" style="2" customWidth="1"/>
    <col min="4" max="4" width="14.5703125" style="2" customWidth="1"/>
    <col min="5" max="5" width="14" style="2" customWidth="1"/>
    <col min="6" max="6" width="10.7109375" style="2" customWidth="1"/>
    <col min="7" max="16384" width="9.140625" style="2"/>
  </cols>
  <sheetData>
    <row r="1" spans="1:6" ht="25.5" customHeight="1">
      <c r="A1" s="192" t="s">
        <v>153</v>
      </c>
      <c r="B1" s="186"/>
      <c r="C1" s="186"/>
      <c r="D1" s="187"/>
      <c r="E1" s="187"/>
      <c r="F1" s="187"/>
    </row>
    <row r="3" spans="1:6">
      <c r="A3" s="193" t="s">
        <v>4</v>
      </c>
      <c r="B3" s="199" t="s">
        <v>21</v>
      </c>
      <c r="C3" s="199"/>
      <c r="D3" s="199"/>
      <c r="E3" s="199"/>
      <c r="F3" s="196" t="s">
        <v>20</v>
      </c>
    </row>
    <row r="4" spans="1:6">
      <c r="A4" s="194"/>
      <c r="B4" s="16" t="s">
        <v>22</v>
      </c>
      <c r="C4" s="16" t="s">
        <v>23</v>
      </c>
      <c r="D4" s="16" t="s">
        <v>24</v>
      </c>
      <c r="E4" s="16" t="s">
        <v>25</v>
      </c>
      <c r="F4" s="197"/>
    </row>
    <row r="5" spans="1:6" ht="21.75" customHeight="1" thickBot="1">
      <c r="A5" s="195"/>
      <c r="B5" s="17" t="s">
        <v>5</v>
      </c>
      <c r="C5" s="17" t="s">
        <v>5</v>
      </c>
      <c r="D5" s="17" t="s">
        <v>5</v>
      </c>
      <c r="E5" s="17" t="s">
        <v>5</v>
      </c>
      <c r="F5" s="198"/>
    </row>
    <row r="6" spans="1:6">
      <c r="A6" s="9" t="s">
        <v>0</v>
      </c>
      <c r="B6" s="18" t="s">
        <v>173</v>
      </c>
      <c r="C6" s="18" t="s">
        <v>175</v>
      </c>
      <c r="D6" s="18" t="s">
        <v>180</v>
      </c>
      <c r="E6" s="18" t="s">
        <v>184</v>
      </c>
      <c r="F6" s="18" t="s">
        <v>185</v>
      </c>
    </row>
    <row r="7" spans="1:6">
      <c r="A7" s="7" t="s">
        <v>26</v>
      </c>
      <c r="B7" s="19" t="s">
        <v>170</v>
      </c>
      <c r="C7" s="19" t="s">
        <v>176</v>
      </c>
      <c r="D7" s="19" t="s">
        <v>181</v>
      </c>
      <c r="E7" s="19" t="s">
        <v>16</v>
      </c>
      <c r="F7" s="19" t="s">
        <v>188</v>
      </c>
    </row>
    <row r="8" spans="1:6">
      <c r="A8" s="7" t="s">
        <v>27</v>
      </c>
      <c r="B8" s="19" t="s">
        <v>171</v>
      </c>
      <c r="C8" s="19" t="s">
        <v>177</v>
      </c>
      <c r="D8" s="19" t="s">
        <v>182</v>
      </c>
      <c r="E8" s="19" t="s">
        <v>137</v>
      </c>
      <c r="F8" s="19" t="s">
        <v>186</v>
      </c>
    </row>
    <row r="9" spans="1:6" ht="13.5" thickBot="1">
      <c r="A9" s="20" t="s">
        <v>28</v>
      </c>
      <c r="B9" s="21" t="s">
        <v>172</v>
      </c>
      <c r="C9" s="21" t="s">
        <v>178</v>
      </c>
      <c r="D9" s="21" t="s">
        <v>164</v>
      </c>
      <c r="E9" s="19" t="s">
        <v>16</v>
      </c>
      <c r="F9" s="21" t="s">
        <v>187</v>
      </c>
    </row>
    <row r="10" spans="1:6">
      <c r="A10" s="22" t="s">
        <v>20</v>
      </c>
      <c r="B10" s="23" t="s">
        <v>174</v>
      </c>
      <c r="C10" s="23" t="s">
        <v>179</v>
      </c>
      <c r="D10" s="23" t="s">
        <v>183</v>
      </c>
      <c r="E10" s="23" t="s">
        <v>138</v>
      </c>
      <c r="F10" s="23" t="s">
        <v>169</v>
      </c>
    </row>
    <row r="11" spans="1:6">
      <c r="A11" s="24"/>
      <c r="B11" s="24"/>
      <c r="C11" s="24"/>
      <c r="D11" s="24"/>
      <c r="E11" s="24"/>
      <c r="F11" s="24"/>
    </row>
    <row r="13" spans="1:6" ht="27" customHeight="1">
      <c r="A13" s="188" t="s">
        <v>29</v>
      </c>
      <c r="B13" s="189"/>
      <c r="C13" s="189"/>
      <c r="D13" s="189"/>
      <c r="E13" s="189"/>
      <c r="F13" s="189"/>
    </row>
    <row r="14" spans="1:6" ht="28.5" customHeight="1">
      <c r="A14" s="188" t="s">
        <v>30</v>
      </c>
      <c r="B14" s="189"/>
      <c r="C14" s="189"/>
      <c r="D14" s="189"/>
      <c r="E14" s="189"/>
    </row>
    <row r="15" spans="1:6" ht="24.75" customHeight="1">
      <c r="A15" s="190" t="s">
        <v>31</v>
      </c>
      <c r="B15" s="191"/>
      <c r="C15" s="191"/>
      <c r="D15" s="191"/>
      <c r="E15" s="191"/>
    </row>
    <row r="16" spans="1:6">
      <c r="A16" s="249" t="s">
        <v>380</v>
      </c>
    </row>
    <row r="17" spans="1:1">
      <c r="A17" s="36"/>
    </row>
  </sheetData>
  <mergeCells count="7">
    <mergeCell ref="A14:E14"/>
    <mergeCell ref="A15:E15"/>
    <mergeCell ref="A1:F1"/>
    <mergeCell ref="A3:A5"/>
    <mergeCell ref="F3:F5"/>
    <mergeCell ref="A13:F13"/>
    <mergeCell ref="B3:E3"/>
  </mergeCells>
  <phoneticPr fontId="5" type="noConversion"/>
  <pageMargins left="0.75" right="0.75" top="1" bottom="1" header="0.5" footer="0.5"/>
  <pageSetup scale="90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12"/>
  <sheetViews>
    <sheetView zoomScaleNormal="100" workbookViewId="0">
      <selection activeCell="B24" sqref="B24"/>
    </sheetView>
  </sheetViews>
  <sheetFormatPr defaultRowHeight="12"/>
  <cols>
    <col min="1" max="1" width="22.42578125" style="82" customWidth="1"/>
    <col min="2" max="7" width="8.7109375" style="82" customWidth="1"/>
    <col min="8" max="8" width="8.7109375" style="83" customWidth="1"/>
    <col min="9" max="16384" width="9.140625" style="82"/>
  </cols>
  <sheetData>
    <row r="1" spans="1:35" ht="28.5" customHeight="1">
      <c r="A1" s="248" t="s">
        <v>334</v>
      </c>
      <c r="B1" s="247"/>
      <c r="C1" s="247"/>
      <c r="D1" s="247"/>
      <c r="E1" s="247"/>
      <c r="F1" s="247"/>
      <c r="G1" s="247"/>
      <c r="H1" s="247"/>
    </row>
    <row r="2" spans="1:35" ht="12.75" customHeight="1"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1:35" s="59" customFormat="1" ht="15" customHeight="1">
      <c r="A3" s="88" t="s">
        <v>85</v>
      </c>
      <c r="B3" s="226" t="s">
        <v>146</v>
      </c>
      <c r="C3" s="226"/>
      <c r="D3" s="226" t="s">
        <v>147</v>
      </c>
      <c r="E3" s="226"/>
      <c r="F3" s="226" t="s">
        <v>148</v>
      </c>
      <c r="G3" s="226"/>
      <c r="H3" s="57" t="s">
        <v>20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</row>
    <row r="4" spans="1:35" s="59" customFormat="1" ht="15" customHeight="1">
      <c r="A4" s="110" t="s">
        <v>150</v>
      </c>
      <c r="B4" s="62">
        <v>14</v>
      </c>
      <c r="C4" s="63">
        <f t="shared" ref="C4:C9" si="0">B4/H4</f>
        <v>0.66666666666666663</v>
      </c>
      <c r="D4" s="62">
        <v>3</v>
      </c>
      <c r="E4" s="63">
        <f t="shared" ref="E4:E9" si="1">D4/H4</f>
        <v>0.14285714285714285</v>
      </c>
      <c r="F4" s="62">
        <v>4</v>
      </c>
      <c r="G4" s="63">
        <f t="shared" ref="G4:G9" si="2">F4/H4</f>
        <v>0.19047619047619047</v>
      </c>
      <c r="H4" s="64">
        <f t="shared" ref="H4:H9" si="3">B4+D4+F4</f>
        <v>21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</row>
    <row r="5" spans="1:35" s="59" customFormat="1" ht="15" customHeight="1">
      <c r="A5" s="110" t="s">
        <v>151</v>
      </c>
      <c r="B5" s="62">
        <v>10</v>
      </c>
      <c r="C5" s="63">
        <f t="shared" si="0"/>
        <v>0.58823529411764708</v>
      </c>
      <c r="D5" s="62">
        <v>4</v>
      </c>
      <c r="E5" s="63">
        <f t="shared" si="1"/>
        <v>0.23529411764705882</v>
      </c>
      <c r="F5" s="62">
        <v>3</v>
      </c>
      <c r="G5" s="63">
        <f t="shared" si="2"/>
        <v>0.17647058823529413</v>
      </c>
      <c r="H5" s="64">
        <f t="shared" si="3"/>
        <v>17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</row>
    <row r="6" spans="1:35" s="59" customFormat="1" ht="15" customHeight="1">
      <c r="A6" s="110" t="s">
        <v>88</v>
      </c>
      <c r="B6" s="62">
        <v>6</v>
      </c>
      <c r="C6" s="63">
        <f t="shared" si="0"/>
        <v>0.66666666666666663</v>
      </c>
      <c r="D6" s="62">
        <v>3</v>
      </c>
      <c r="E6" s="63">
        <f t="shared" si="1"/>
        <v>0.33333333333333331</v>
      </c>
      <c r="F6" s="62">
        <v>0</v>
      </c>
      <c r="G6" s="63">
        <f t="shared" si="2"/>
        <v>0</v>
      </c>
      <c r="H6" s="64">
        <f t="shared" si="3"/>
        <v>9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</row>
    <row r="7" spans="1:35" s="59" customFormat="1" ht="15" customHeight="1">
      <c r="A7" s="80" t="s">
        <v>89</v>
      </c>
      <c r="B7" s="62">
        <v>3</v>
      </c>
      <c r="C7" s="63">
        <f t="shared" si="0"/>
        <v>0.6</v>
      </c>
      <c r="D7" s="62">
        <v>2</v>
      </c>
      <c r="E7" s="63">
        <f t="shared" si="1"/>
        <v>0.4</v>
      </c>
      <c r="F7" s="62">
        <v>0</v>
      </c>
      <c r="G7" s="63">
        <f t="shared" si="2"/>
        <v>0</v>
      </c>
      <c r="H7" s="64">
        <f t="shared" si="3"/>
        <v>5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</row>
    <row r="8" spans="1:35" s="59" customFormat="1" ht="15" customHeight="1">
      <c r="A8" s="80" t="s">
        <v>90</v>
      </c>
      <c r="B8" s="62">
        <v>3</v>
      </c>
      <c r="C8" s="63">
        <f t="shared" si="0"/>
        <v>0.75</v>
      </c>
      <c r="D8" s="62">
        <v>1</v>
      </c>
      <c r="E8" s="63">
        <f t="shared" si="1"/>
        <v>0.25</v>
      </c>
      <c r="F8" s="62">
        <v>0</v>
      </c>
      <c r="G8" s="63">
        <f t="shared" si="2"/>
        <v>0</v>
      </c>
      <c r="H8" s="64">
        <f t="shared" si="3"/>
        <v>4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</row>
    <row r="9" spans="1:35" s="79" customFormat="1" ht="15" customHeight="1">
      <c r="A9" s="81" t="s">
        <v>20</v>
      </c>
      <c r="B9" s="64">
        <f>SUM(B4:B8)</f>
        <v>36</v>
      </c>
      <c r="C9" s="65">
        <f t="shared" si="0"/>
        <v>0.6428571428571429</v>
      </c>
      <c r="D9" s="64">
        <f>SUM(D4:D8)</f>
        <v>13</v>
      </c>
      <c r="E9" s="65">
        <f t="shared" si="1"/>
        <v>0.23214285714285715</v>
      </c>
      <c r="F9" s="64">
        <f>SUM(F4:F8)</f>
        <v>7</v>
      </c>
      <c r="G9" s="65">
        <f t="shared" si="2"/>
        <v>0.125</v>
      </c>
      <c r="H9" s="64">
        <f t="shared" si="3"/>
        <v>56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</row>
    <row r="10" spans="1:35">
      <c r="A10" s="247" t="s">
        <v>377</v>
      </c>
      <c r="B10" s="247"/>
      <c r="C10" s="247"/>
      <c r="D10" s="247"/>
      <c r="E10" s="247"/>
    </row>
    <row r="12" spans="1:35">
      <c r="A12" s="249" t="s">
        <v>380</v>
      </c>
    </row>
  </sheetData>
  <mergeCells count="5">
    <mergeCell ref="A10:E10"/>
    <mergeCell ref="A1:H1"/>
    <mergeCell ref="B3:C3"/>
    <mergeCell ref="D3:E3"/>
    <mergeCell ref="F3:G3"/>
  </mergeCells>
  <phoneticPr fontId="11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workbookViewId="0">
      <pane ySplit="1" topLeftCell="A2" activePane="bottomLeft" state="frozen"/>
      <selection pane="bottomLeft" activeCell="A103" sqref="A103"/>
    </sheetView>
  </sheetViews>
  <sheetFormatPr defaultRowHeight="12.75"/>
  <cols>
    <col min="1" max="1" width="40.7109375" style="141" customWidth="1"/>
    <col min="2" max="2" width="10.85546875" style="144" customWidth="1"/>
    <col min="3" max="4" width="9.140625" style="144"/>
    <col min="5" max="7" width="7.85546875" style="143" customWidth="1"/>
    <col min="8" max="8" width="9" style="143" customWidth="1"/>
    <col min="9" max="10" width="7.85546875" style="143" customWidth="1"/>
    <col min="11" max="11" width="9.140625" style="141"/>
    <col min="12" max="12" width="9.140625" style="145"/>
    <col min="13" max="16384" width="9.140625" style="141"/>
  </cols>
  <sheetData>
    <row r="1" spans="1:16" s="135" customFormat="1" ht="31.5" customHeight="1">
      <c r="A1" s="208" t="s">
        <v>228</v>
      </c>
      <c r="B1" s="208"/>
      <c r="C1" s="209"/>
      <c r="D1" s="209"/>
      <c r="E1" s="209"/>
      <c r="F1" s="209"/>
      <c r="G1" s="209"/>
      <c r="H1" s="209"/>
      <c r="I1" s="209"/>
      <c r="J1" s="209"/>
      <c r="K1" s="133"/>
      <c r="L1" s="134"/>
      <c r="M1" s="133"/>
      <c r="N1" s="133"/>
      <c r="O1" s="133"/>
    </row>
    <row r="2" spans="1:16" s="135" customFormat="1" ht="19.5" customHeight="1">
      <c r="A2" s="208" t="s">
        <v>32</v>
      </c>
      <c r="B2" s="208"/>
      <c r="C2" s="203"/>
      <c r="D2" s="203"/>
      <c r="E2" s="203"/>
      <c r="F2" s="210" t="s">
        <v>33</v>
      </c>
      <c r="G2" s="210"/>
      <c r="H2" s="210"/>
      <c r="I2" s="210"/>
      <c r="J2" s="210"/>
      <c r="K2" s="133"/>
      <c r="L2" s="134"/>
      <c r="M2" s="133"/>
      <c r="N2" s="133"/>
      <c r="O2" s="133"/>
    </row>
    <row r="3" spans="1:16" s="135" customFormat="1" ht="38.25">
      <c r="A3" s="27" t="s">
        <v>34</v>
      </c>
      <c r="B3" s="28" t="s">
        <v>99</v>
      </c>
      <c r="C3" s="28" t="s">
        <v>35</v>
      </c>
      <c r="D3" s="28" t="s">
        <v>36</v>
      </c>
      <c r="E3" s="34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136"/>
      <c r="L3" s="137"/>
      <c r="M3" s="136"/>
      <c r="N3" s="136"/>
      <c r="O3" s="136"/>
    </row>
    <row r="4" spans="1:16" s="135" customFormat="1">
      <c r="A4" s="29" t="s">
        <v>43</v>
      </c>
      <c r="B4" s="28"/>
      <c r="C4" s="28"/>
      <c r="D4" s="28"/>
      <c r="E4" s="34"/>
      <c r="F4" s="34"/>
      <c r="G4" s="34"/>
      <c r="H4" s="34"/>
      <c r="I4" s="34"/>
      <c r="J4" s="34"/>
      <c r="L4" s="138"/>
    </row>
    <row r="5" spans="1:16">
      <c r="A5" s="129" t="s">
        <v>44</v>
      </c>
      <c r="B5" s="139">
        <v>33</v>
      </c>
      <c r="C5" s="150">
        <v>193</v>
      </c>
      <c r="D5" s="150">
        <v>36355</v>
      </c>
      <c r="E5" s="140">
        <v>5.3</v>
      </c>
      <c r="F5" s="140">
        <v>0.2</v>
      </c>
      <c r="G5" s="140">
        <v>1.8</v>
      </c>
      <c r="H5" s="140">
        <v>3.8</v>
      </c>
      <c r="I5" s="140">
        <v>5.9</v>
      </c>
      <c r="J5" s="140">
        <v>12.4</v>
      </c>
      <c r="K5" s="129"/>
      <c r="L5" s="129"/>
      <c r="M5" s="129"/>
      <c r="N5" s="129"/>
      <c r="O5" s="129"/>
      <c r="P5" s="129"/>
    </row>
    <row r="6" spans="1:16" ht="25.5">
      <c r="A6" s="142" t="s">
        <v>339</v>
      </c>
      <c r="B6" s="139" t="s">
        <v>190</v>
      </c>
      <c r="C6" s="150">
        <v>740</v>
      </c>
      <c r="D6" s="150">
        <v>335840</v>
      </c>
      <c r="E6" s="140">
        <v>2.2000000000000002</v>
      </c>
      <c r="F6" s="140">
        <v>0.2</v>
      </c>
      <c r="G6" s="140">
        <v>0.8</v>
      </c>
      <c r="H6" s="140">
        <v>1.7</v>
      </c>
      <c r="I6" s="140">
        <v>3.1</v>
      </c>
      <c r="J6" s="140">
        <v>4.7</v>
      </c>
      <c r="K6" s="129"/>
      <c r="L6" s="129"/>
      <c r="M6" s="129"/>
      <c r="N6" s="129"/>
      <c r="O6" s="129"/>
      <c r="P6" s="129"/>
    </row>
    <row r="7" spans="1:16" ht="25.5">
      <c r="A7" s="142" t="s">
        <v>340</v>
      </c>
      <c r="B7" s="139" t="s">
        <v>191</v>
      </c>
      <c r="C7" s="150">
        <v>461</v>
      </c>
      <c r="D7" s="150">
        <v>293177</v>
      </c>
      <c r="E7" s="140">
        <v>1.6</v>
      </c>
      <c r="F7" s="140">
        <v>0</v>
      </c>
      <c r="G7" s="140">
        <v>0</v>
      </c>
      <c r="H7" s="140">
        <v>1.1000000000000001</v>
      </c>
      <c r="I7" s="140">
        <v>2.4</v>
      </c>
      <c r="J7" s="140">
        <v>4.0999999999999996</v>
      </c>
      <c r="K7" s="129"/>
      <c r="L7" s="129"/>
      <c r="M7" s="129"/>
      <c r="N7" s="129"/>
      <c r="O7" s="129"/>
      <c r="P7" s="129"/>
    </row>
    <row r="8" spans="1:16">
      <c r="A8" s="129" t="s">
        <v>45</v>
      </c>
      <c r="B8" s="139" t="s">
        <v>189</v>
      </c>
      <c r="C8" s="150">
        <v>556</v>
      </c>
      <c r="D8" s="150">
        <v>330123</v>
      </c>
      <c r="E8" s="140">
        <v>1.7</v>
      </c>
      <c r="F8" s="140">
        <v>0</v>
      </c>
      <c r="G8" s="140">
        <v>0</v>
      </c>
      <c r="H8" s="140">
        <v>1.1000000000000001</v>
      </c>
      <c r="I8" s="140">
        <v>2.5</v>
      </c>
      <c r="J8" s="140">
        <v>4.2</v>
      </c>
      <c r="K8" s="129"/>
      <c r="L8" s="129"/>
      <c r="M8" s="129"/>
      <c r="N8" s="129"/>
      <c r="O8" s="129"/>
      <c r="P8" s="129"/>
    </row>
    <row r="9" spans="1:16" ht="25.5">
      <c r="A9" s="142" t="s">
        <v>341</v>
      </c>
      <c r="B9" s="139">
        <v>192</v>
      </c>
      <c r="C9" s="150">
        <v>760</v>
      </c>
      <c r="D9" s="150">
        <v>446751</v>
      </c>
      <c r="E9" s="140">
        <v>1.7</v>
      </c>
      <c r="F9" s="140">
        <v>0</v>
      </c>
      <c r="G9" s="140">
        <v>0.3</v>
      </c>
      <c r="H9" s="140">
        <v>1.3</v>
      </c>
      <c r="I9" s="140">
        <v>2.4</v>
      </c>
      <c r="J9" s="140">
        <v>3.8</v>
      </c>
      <c r="K9" s="129"/>
      <c r="L9" s="129"/>
      <c r="M9" s="129"/>
      <c r="N9" s="129"/>
      <c r="O9" s="129"/>
      <c r="P9" s="129"/>
    </row>
    <row r="10" spans="1:16" ht="25.5">
      <c r="A10" s="142" t="s">
        <v>342</v>
      </c>
      <c r="B10" s="139" t="s">
        <v>192</v>
      </c>
      <c r="C10" s="150">
        <v>982</v>
      </c>
      <c r="D10" s="150">
        <v>693747</v>
      </c>
      <c r="E10" s="140">
        <v>1.4</v>
      </c>
      <c r="F10" s="140">
        <v>0</v>
      </c>
      <c r="G10" s="140">
        <v>0</v>
      </c>
      <c r="H10" s="140">
        <v>0</v>
      </c>
      <c r="I10" s="140">
        <v>1.8</v>
      </c>
      <c r="J10" s="140">
        <v>3.8</v>
      </c>
      <c r="K10" s="129"/>
      <c r="L10" s="129"/>
      <c r="M10" s="129"/>
      <c r="N10" s="129"/>
      <c r="O10" s="129"/>
      <c r="P10" s="129"/>
    </row>
    <row r="11" spans="1:16" ht="25.5">
      <c r="A11" s="142" t="s">
        <v>343</v>
      </c>
      <c r="B11" s="139" t="s">
        <v>193</v>
      </c>
      <c r="C11" s="150">
        <v>1111</v>
      </c>
      <c r="D11" s="150">
        <v>871750</v>
      </c>
      <c r="E11" s="140">
        <v>1.3</v>
      </c>
      <c r="F11" s="140">
        <v>0</v>
      </c>
      <c r="G11" s="140">
        <v>0.3</v>
      </c>
      <c r="H11" s="140">
        <v>0.9</v>
      </c>
      <c r="I11" s="140">
        <v>1.8</v>
      </c>
      <c r="J11" s="140">
        <v>3</v>
      </c>
      <c r="K11" s="129"/>
      <c r="L11" s="129"/>
      <c r="M11" s="129"/>
      <c r="N11" s="129"/>
      <c r="O11" s="129"/>
      <c r="P11" s="129"/>
    </row>
    <row r="12" spans="1:16">
      <c r="A12" s="129" t="s">
        <v>50</v>
      </c>
      <c r="B12" s="139">
        <v>23</v>
      </c>
      <c r="C12" s="150">
        <v>67</v>
      </c>
      <c r="D12" s="150">
        <v>36414</v>
      </c>
      <c r="E12" s="140">
        <v>1.8</v>
      </c>
      <c r="F12" s="140">
        <v>0</v>
      </c>
      <c r="G12" s="140">
        <v>1.1000000000000001</v>
      </c>
      <c r="H12" s="140">
        <v>1.7</v>
      </c>
      <c r="I12" s="140">
        <v>2.5</v>
      </c>
      <c r="J12" s="140">
        <v>4.7</v>
      </c>
      <c r="K12" s="129"/>
      <c r="L12" s="129"/>
      <c r="M12" s="129"/>
      <c r="N12" s="129"/>
      <c r="O12" s="129"/>
      <c r="P12" s="129"/>
    </row>
    <row r="13" spans="1:16">
      <c r="A13" s="129" t="s">
        <v>51</v>
      </c>
      <c r="B13" s="139" t="s">
        <v>84</v>
      </c>
      <c r="C13" s="150">
        <v>194</v>
      </c>
      <c r="D13" s="150">
        <v>129732</v>
      </c>
      <c r="E13" s="140">
        <v>1.5</v>
      </c>
      <c r="F13" s="140">
        <v>0</v>
      </c>
      <c r="G13" s="140">
        <v>0.3</v>
      </c>
      <c r="H13" s="140">
        <v>1.2</v>
      </c>
      <c r="I13" s="140">
        <v>2.5</v>
      </c>
      <c r="J13" s="140">
        <v>3.6</v>
      </c>
      <c r="K13" s="129"/>
      <c r="L13" s="129"/>
      <c r="M13" s="129"/>
      <c r="N13" s="129"/>
      <c r="O13" s="129"/>
      <c r="P13" s="129"/>
    </row>
    <row r="14" spans="1:16">
      <c r="A14" s="129" t="s">
        <v>47</v>
      </c>
      <c r="B14" s="139">
        <v>21</v>
      </c>
      <c r="C14" s="150">
        <v>161</v>
      </c>
      <c r="D14" s="150">
        <v>65419</v>
      </c>
      <c r="E14" s="140">
        <v>2.5</v>
      </c>
      <c r="F14" s="140">
        <v>0.4</v>
      </c>
      <c r="G14" s="140">
        <v>0.9</v>
      </c>
      <c r="H14" s="140">
        <v>2.7</v>
      </c>
      <c r="I14" s="140">
        <v>3.6</v>
      </c>
      <c r="J14" s="140">
        <v>4</v>
      </c>
      <c r="K14" s="129"/>
      <c r="L14" s="141"/>
    </row>
    <row r="15" spans="1:16">
      <c r="A15" s="129" t="s">
        <v>49</v>
      </c>
      <c r="B15" s="139" t="s">
        <v>83</v>
      </c>
      <c r="C15" s="150">
        <v>36</v>
      </c>
      <c r="D15" s="150">
        <v>13823</v>
      </c>
      <c r="E15" s="140">
        <v>2.6</v>
      </c>
      <c r="K15" s="129"/>
      <c r="L15" s="141"/>
    </row>
    <row r="16" spans="1:16">
      <c r="A16" s="129" t="s">
        <v>48</v>
      </c>
      <c r="B16" s="139" t="s">
        <v>194</v>
      </c>
      <c r="C16" s="150">
        <v>504</v>
      </c>
      <c r="D16" s="150">
        <v>228206</v>
      </c>
      <c r="E16" s="140">
        <v>2.2000000000000002</v>
      </c>
      <c r="F16" s="140">
        <v>0</v>
      </c>
      <c r="G16" s="140">
        <v>0</v>
      </c>
      <c r="H16" s="140">
        <v>1.7</v>
      </c>
      <c r="I16" s="140">
        <v>3</v>
      </c>
      <c r="J16" s="140">
        <v>4.5</v>
      </c>
      <c r="K16" s="129"/>
      <c r="L16" s="129"/>
      <c r="M16" s="129"/>
      <c r="N16" s="129"/>
      <c r="O16" s="129"/>
      <c r="P16" s="129"/>
    </row>
    <row r="17" spans="1:16">
      <c r="A17" s="129" t="s">
        <v>59</v>
      </c>
      <c r="B17" s="139">
        <v>9</v>
      </c>
      <c r="C17" s="150">
        <v>27</v>
      </c>
      <c r="D17" s="150">
        <v>12627</v>
      </c>
      <c r="E17" s="140">
        <v>2.1</v>
      </c>
      <c r="K17" s="129"/>
      <c r="L17" s="141"/>
    </row>
    <row r="18" spans="1:16">
      <c r="A18" s="129" t="s">
        <v>52</v>
      </c>
      <c r="B18" s="139" t="s">
        <v>195</v>
      </c>
      <c r="C18" s="150">
        <v>817</v>
      </c>
      <c r="D18" s="150">
        <v>466224</v>
      </c>
      <c r="E18" s="140">
        <v>1.8</v>
      </c>
      <c r="F18" s="140">
        <v>0</v>
      </c>
      <c r="G18" s="140">
        <v>0.5</v>
      </c>
      <c r="H18" s="140">
        <v>1.2</v>
      </c>
      <c r="I18" s="140">
        <v>2.5</v>
      </c>
      <c r="J18" s="140">
        <v>4.2</v>
      </c>
      <c r="K18" s="129"/>
      <c r="L18" s="129"/>
      <c r="M18" s="129"/>
      <c r="N18" s="129"/>
      <c r="O18" s="129"/>
      <c r="P18" s="129"/>
    </row>
    <row r="19" spans="1:16">
      <c r="A19" s="129" t="s">
        <v>46</v>
      </c>
      <c r="B19" s="139">
        <v>219</v>
      </c>
      <c r="C19" s="150">
        <v>540</v>
      </c>
      <c r="D19" s="150">
        <v>460406</v>
      </c>
      <c r="E19" s="140">
        <v>1.2</v>
      </c>
      <c r="F19" s="140">
        <v>0</v>
      </c>
      <c r="G19" s="140">
        <v>0</v>
      </c>
      <c r="H19" s="140">
        <v>0.8</v>
      </c>
      <c r="I19" s="140">
        <v>1.7</v>
      </c>
      <c r="J19" s="140">
        <v>2.5</v>
      </c>
      <c r="K19" s="129"/>
      <c r="L19" s="129"/>
      <c r="M19" s="129"/>
      <c r="N19" s="129"/>
      <c r="O19" s="129"/>
      <c r="P19" s="129"/>
    </row>
    <row r="20" spans="1:16">
      <c r="A20" s="129" t="s">
        <v>53</v>
      </c>
      <c r="B20" s="139">
        <v>74</v>
      </c>
      <c r="C20" s="150">
        <v>439</v>
      </c>
      <c r="D20" s="150">
        <v>168784</v>
      </c>
      <c r="E20" s="140">
        <v>2.6</v>
      </c>
      <c r="F20" s="140">
        <v>0</v>
      </c>
      <c r="G20" s="140">
        <v>0.7</v>
      </c>
      <c r="H20" s="140">
        <v>2</v>
      </c>
      <c r="I20" s="140">
        <v>3.7</v>
      </c>
      <c r="J20" s="140">
        <v>6.7</v>
      </c>
      <c r="K20" s="129"/>
      <c r="L20" s="129"/>
      <c r="M20" s="129"/>
      <c r="N20" s="129"/>
      <c r="O20" s="129"/>
      <c r="P20" s="129"/>
    </row>
    <row r="21" spans="1:16">
      <c r="A21" s="30" t="s">
        <v>60</v>
      </c>
      <c r="C21" s="150"/>
      <c r="D21" s="150"/>
      <c r="E21" s="140"/>
      <c r="F21" s="140"/>
      <c r="G21" s="140"/>
      <c r="H21" s="140"/>
      <c r="I21" s="140"/>
      <c r="J21" s="140"/>
      <c r="K21" s="129"/>
      <c r="L21" s="129"/>
      <c r="M21" s="129"/>
      <c r="N21" s="129"/>
      <c r="O21" s="129"/>
      <c r="P21" s="129"/>
    </row>
    <row r="22" spans="1:16">
      <c r="A22" s="129" t="s">
        <v>344</v>
      </c>
      <c r="B22" s="139">
        <v>5</v>
      </c>
      <c r="C22" s="150">
        <v>1</v>
      </c>
      <c r="D22" s="150">
        <v>2039</v>
      </c>
      <c r="E22" s="140">
        <v>0.5</v>
      </c>
      <c r="K22" s="129"/>
      <c r="L22" s="129"/>
      <c r="M22" s="129"/>
      <c r="N22" s="129"/>
      <c r="O22" s="129"/>
      <c r="P22" s="129"/>
    </row>
    <row r="23" spans="1:16">
      <c r="A23" s="129" t="s">
        <v>1</v>
      </c>
      <c r="B23" s="139" t="s">
        <v>363</v>
      </c>
      <c r="C23" s="150">
        <v>293</v>
      </c>
      <c r="D23" s="150">
        <v>194080</v>
      </c>
      <c r="E23" s="140">
        <v>1.5</v>
      </c>
      <c r="F23" s="140">
        <v>0</v>
      </c>
      <c r="G23" s="140">
        <v>0</v>
      </c>
      <c r="H23" s="140">
        <v>0.8</v>
      </c>
      <c r="I23" s="140">
        <v>2.4</v>
      </c>
      <c r="J23" s="140">
        <v>3.7</v>
      </c>
      <c r="K23" s="129"/>
      <c r="L23" s="141"/>
    </row>
    <row r="24" spans="1:16">
      <c r="A24" s="129" t="s">
        <v>345</v>
      </c>
      <c r="B24" s="139" t="s">
        <v>202</v>
      </c>
      <c r="C24" s="150">
        <v>0</v>
      </c>
      <c r="D24" s="150">
        <v>2432</v>
      </c>
      <c r="E24" s="140">
        <v>0</v>
      </c>
      <c r="K24" s="129"/>
      <c r="L24" s="141"/>
    </row>
    <row r="25" spans="1:16">
      <c r="A25" s="129" t="s">
        <v>346</v>
      </c>
      <c r="B25" s="139">
        <v>7</v>
      </c>
      <c r="C25" s="150">
        <v>12</v>
      </c>
      <c r="D25" s="150">
        <v>12379</v>
      </c>
      <c r="E25" s="140">
        <v>1</v>
      </c>
      <c r="K25" s="129"/>
      <c r="L25" s="141"/>
    </row>
    <row r="26" spans="1:16">
      <c r="A26" s="129" t="s">
        <v>347</v>
      </c>
      <c r="B26" s="139">
        <v>6</v>
      </c>
      <c r="C26" s="150">
        <v>4</v>
      </c>
      <c r="D26" s="150">
        <v>5029</v>
      </c>
      <c r="E26" s="140">
        <v>0.8</v>
      </c>
      <c r="K26" s="129"/>
      <c r="L26" s="141"/>
    </row>
    <row r="27" spans="1:16">
      <c r="A27" s="129" t="s">
        <v>348</v>
      </c>
      <c r="B27" s="139" t="s">
        <v>203</v>
      </c>
      <c r="C27" s="150">
        <v>6</v>
      </c>
      <c r="D27" s="150">
        <v>5263</v>
      </c>
      <c r="E27" s="140">
        <v>1.1000000000000001</v>
      </c>
      <c r="K27" s="129"/>
      <c r="L27" s="141"/>
    </row>
    <row r="28" spans="1:16">
      <c r="A28" s="129" t="s">
        <v>349</v>
      </c>
      <c r="B28" s="139" t="s">
        <v>204</v>
      </c>
      <c r="C28" s="150">
        <v>0</v>
      </c>
      <c r="D28" s="150">
        <v>400</v>
      </c>
      <c r="E28" s="140">
        <v>0</v>
      </c>
      <c r="K28" s="129"/>
      <c r="L28" s="141"/>
    </row>
    <row r="29" spans="1:16">
      <c r="A29" s="129" t="s">
        <v>364</v>
      </c>
      <c r="B29" s="139" t="s">
        <v>205</v>
      </c>
      <c r="C29" s="150">
        <v>0</v>
      </c>
      <c r="D29" s="150">
        <v>866</v>
      </c>
      <c r="E29" s="140">
        <v>0</v>
      </c>
      <c r="K29" s="129"/>
      <c r="L29" s="141"/>
    </row>
    <row r="30" spans="1:16">
      <c r="A30" s="129" t="s">
        <v>350</v>
      </c>
      <c r="B30" s="139" t="s">
        <v>206</v>
      </c>
      <c r="C30" s="150">
        <v>362</v>
      </c>
      <c r="D30" s="150">
        <v>317612</v>
      </c>
      <c r="E30" s="140">
        <v>1.1000000000000001</v>
      </c>
      <c r="F30" s="140">
        <v>0</v>
      </c>
      <c r="G30" s="140">
        <v>0</v>
      </c>
      <c r="H30" s="140">
        <v>0.6</v>
      </c>
      <c r="I30" s="140">
        <v>1.7</v>
      </c>
      <c r="J30" s="140">
        <v>3.1</v>
      </c>
      <c r="K30" s="129"/>
      <c r="L30" s="141"/>
    </row>
    <row r="31" spans="1:16">
      <c r="A31" s="129" t="s">
        <v>351</v>
      </c>
      <c r="B31" s="139" t="s">
        <v>207</v>
      </c>
      <c r="C31" s="150">
        <v>700</v>
      </c>
      <c r="D31" s="150">
        <v>674005</v>
      </c>
      <c r="E31" s="140">
        <v>1</v>
      </c>
      <c r="F31" s="140">
        <v>0</v>
      </c>
      <c r="G31" s="140">
        <v>0</v>
      </c>
      <c r="H31" s="140">
        <v>0</v>
      </c>
      <c r="I31" s="140">
        <v>1.5</v>
      </c>
      <c r="J31" s="140">
        <v>2.8</v>
      </c>
      <c r="K31" s="129"/>
      <c r="L31" s="129"/>
      <c r="M31" s="129"/>
      <c r="N31" s="129"/>
      <c r="O31" s="129"/>
      <c r="P31" s="129"/>
    </row>
    <row r="32" spans="1:16">
      <c r="A32" s="129" t="s">
        <v>352</v>
      </c>
      <c r="B32" s="139" t="s">
        <v>136</v>
      </c>
      <c r="C32" s="150">
        <v>19</v>
      </c>
      <c r="D32" s="150">
        <v>15041</v>
      </c>
      <c r="E32" s="140">
        <v>1.3</v>
      </c>
      <c r="K32" s="129"/>
      <c r="L32" s="129"/>
      <c r="M32" s="129"/>
      <c r="N32" s="129"/>
      <c r="O32" s="129"/>
      <c r="P32" s="129"/>
    </row>
    <row r="33" spans="1:16">
      <c r="A33" s="129" t="s">
        <v>51</v>
      </c>
      <c r="B33" s="139" t="s">
        <v>210</v>
      </c>
      <c r="C33" s="150">
        <v>19</v>
      </c>
      <c r="D33" s="150">
        <v>14310</v>
      </c>
      <c r="E33" s="140">
        <v>1.3</v>
      </c>
      <c r="F33" s="140">
        <v>0</v>
      </c>
      <c r="G33" s="140">
        <v>0</v>
      </c>
      <c r="H33" s="140">
        <v>0</v>
      </c>
      <c r="I33" s="140">
        <v>3.3</v>
      </c>
      <c r="J33" s="140">
        <v>5.0999999999999996</v>
      </c>
      <c r="K33" s="129"/>
      <c r="L33" s="141"/>
    </row>
    <row r="34" spans="1:16">
      <c r="A34" s="129" t="s">
        <v>353</v>
      </c>
      <c r="B34" s="139" t="s">
        <v>211</v>
      </c>
      <c r="C34" s="150">
        <v>33</v>
      </c>
      <c r="D34" s="150">
        <v>40666</v>
      </c>
      <c r="E34" s="140">
        <v>0.8</v>
      </c>
      <c r="F34" s="140">
        <v>0</v>
      </c>
      <c r="G34" s="140">
        <v>0</v>
      </c>
      <c r="H34" s="140">
        <v>0</v>
      </c>
      <c r="I34" s="140">
        <v>0.8</v>
      </c>
      <c r="J34" s="140">
        <v>2.7</v>
      </c>
      <c r="K34" s="129"/>
      <c r="L34" s="141"/>
    </row>
    <row r="35" spans="1:16">
      <c r="A35" s="129" t="s">
        <v>354</v>
      </c>
      <c r="B35" s="139">
        <v>6</v>
      </c>
      <c r="C35" s="150">
        <v>13</v>
      </c>
      <c r="D35" s="150">
        <v>4409</v>
      </c>
      <c r="E35" s="140">
        <v>2.9</v>
      </c>
      <c r="K35" s="129"/>
      <c r="L35" s="129"/>
      <c r="M35" s="129"/>
      <c r="N35" s="129"/>
      <c r="O35" s="129"/>
      <c r="P35" s="129"/>
    </row>
    <row r="36" spans="1:16">
      <c r="A36" s="154" t="s">
        <v>365</v>
      </c>
      <c r="B36" s="139" t="s">
        <v>209</v>
      </c>
      <c r="C36" s="150">
        <v>20</v>
      </c>
      <c r="D36" s="150">
        <v>15568</v>
      </c>
      <c r="E36" s="140">
        <v>1.3</v>
      </c>
      <c r="K36" s="129"/>
      <c r="L36" s="129"/>
      <c r="M36" s="129"/>
      <c r="N36" s="129"/>
      <c r="O36" s="129"/>
      <c r="P36" s="129"/>
    </row>
    <row r="37" spans="1:16">
      <c r="A37" s="129" t="s">
        <v>356</v>
      </c>
      <c r="B37" s="139" t="s">
        <v>208</v>
      </c>
      <c r="C37" s="150">
        <v>54</v>
      </c>
      <c r="D37" s="150">
        <v>42966</v>
      </c>
      <c r="E37" s="140">
        <v>1.3</v>
      </c>
      <c r="F37" s="140">
        <v>0</v>
      </c>
      <c r="G37" s="140">
        <v>0</v>
      </c>
      <c r="H37" s="140">
        <v>0</v>
      </c>
      <c r="I37" s="140">
        <v>1.1000000000000001</v>
      </c>
      <c r="J37" s="140">
        <v>3.3</v>
      </c>
      <c r="K37" s="129"/>
      <c r="L37" s="141"/>
    </row>
    <row r="38" spans="1:16">
      <c r="A38" s="129" t="s">
        <v>357</v>
      </c>
      <c r="B38" s="139" t="s">
        <v>75</v>
      </c>
      <c r="C38" s="150">
        <v>7</v>
      </c>
      <c r="D38" s="150">
        <v>1306</v>
      </c>
      <c r="E38" s="140">
        <v>5.4</v>
      </c>
      <c r="K38" s="129"/>
      <c r="L38" s="141"/>
    </row>
    <row r="39" spans="1:16">
      <c r="A39" s="129" t="s">
        <v>358</v>
      </c>
      <c r="B39" s="139" t="s">
        <v>213</v>
      </c>
      <c r="C39" s="150">
        <v>0</v>
      </c>
      <c r="D39" s="150">
        <v>1192</v>
      </c>
      <c r="E39" s="140">
        <v>0</v>
      </c>
      <c r="K39" s="129"/>
      <c r="L39" s="129"/>
      <c r="M39" s="129"/>
      <c r="N39" s="129"/>
      <c r="O39" s="129"/>
      <c r="P39" s="129"/>
    </row>
    <row r="40" spans="1:16">
      <c r="A40" s="129" t="s">
        <v>359</v>
      </c>
      <c r="B40" s="139">
        <v>10</v>
      </c>
      <c r="C40" s="150">
        <v>17</v>
      </c>
      <c r="D40" s="150">
        <v>14560</v>
      </c>
      <c r="E40" s="140">
        <v>1.2</v>
      </c>
      <c r="K40" s="129"/>
      <c r="L40" s="129"/>
      <c r="M40" s="129"/>
      <c r="N40" s="129"/>
      <c r="O40" s="129"/>
      <c r="P40" s="129"/>
    </row>
    <row r="41" spans="1:16">
      <c r="A41" s="129" t="s">
        <v>360</v>
      </c>
      <c r="B41" s="139" t="s">
        <v>214</v>
      </c>
      <c r="C41" s="150">
        <v>40</v>
      </c>
      <c r="D41" s="150">
        <v>64469</v>
      </c>
      <c r="E41" s="140">
        <v>0.6</v>
      </c>
      <c r="F41" s="140">
        <v>0</v>
      </c>
      <c r="G41" s="140">
        <v>0</v>
      </c>
      <c r="H41" s="140">
        <v>0</v>
      </c>
      <c r="I41" s="140">
        <v>0</v>
      </c>
      <c r="J41" s="140">
        <v>1.8</v>
      </c>
      <c r="K41" s="129"/>
      <c r="L41" s="141"/>
    </row>
    <row r="42" spans="1:16">
      <c r="A42" s="129" t="s">
        <v>196</v>
      </c>
      <c r="B42" s="139" t="s">
        <v>135</v>
      </c>
      <c r="C42" s="150">
        <v>1</v>
      </c>
      <c r="D42" s="150">
        <v>450</v>
      </c>
      <c r="E42" s="140">
        <v>2.2000000000000002</v>
      </c>
      <c r="K42" s="129"/>
      <c r="L42" s="141"/>
    </row>
    <row r="43" spans="1:16">
      <c r="A43" s="129" t="s">
        <v>52</v>
      </c>
      <c r="B43" s="139" t="s">
        <v>215</v>
      </c>
      <c r="C43" s="150">
        <v>173</v>
      </c>
      <c r="D43" s="150">
        <v>150799</v>
      </c>
      <c r="E43" s="140">
        <v>1.1000000000000001</v>
      </c>
      <c r="F43" s="140">
        <v>0</v>
      </c>
      <c r="G43" s="140">
        <v>0</v>
      </c>
      <c r="H43" s="140">
        <v>0</v>
      </c>
      <c r="I43" s="140">
        <v>1.6</v>
      </c>
      <c r="J43" s="140">
        <v>3.4</v>
      </c>
      <c r="K43" s="129"/>
      <c r="L43" s="141"/>
    </row>
    <row r="44" spans="1:16">
      <c r="A44" s="129" t="s">
        <v>361</v>
      </c>
      <c r="B44" s="139" t="s">
        <v>216</v>
      </c>
      <c r="C44" s="150">
        <v>17</v>
      </c>
      <c r="D44" s="150">
        <v>13190</v>
      </c>
      <c r="E44" s="140">
        <v>1.3</v>
      </c>
      <c r="K44" s="129"/>
      <c r="L44" s="141"/>
    </row>
    <row r="45" spans="1:16">
      <c r="A45" s="129" t="s">
        <v>362</v>
      </c>
      <c r="B45" s="139" t="s">
        <v>134</v>
      </c>
      <c r="C45" s="150">
        <v>0</v>
      </c>
      <c r="D45" s="150">
        <v>901</v>
      </c>
      <c r="E45" s="140">
        <v>0</v>
      </c>
      <c r="K45" s="129"/>
      <c r="L45" s="141"/>
    </row>
    <row r="46" spans="1:16">
      <c r="A46" s="30" t="s">
        <v>61</v>
      </c>
      <c r="C46" s="150"/>
      <c r="D46" s="150"/>
      <c r="E46" s="140"/>
      <c r="K46" s="129"/>
      <c r="L46" s="141"/>
    </row>
    <row r="47" spans="1:16">
      <c r="A47" s="129" t="s">
        <v>62</v>
      </c>
      <c r="B47" s="139" t="s">
        <v>65</v>
      </c>
      <c r="C47" s="150">
        <v>10</v>
      </c>
      <c r="D47" s="150">
        <v>5783</v>
      </c>
      <c r="E47" s="140">
        <v>1.7</v>
      </c>
      <c r="K47" s="129"/>
      <c r="L47" s="141"/>
    </row>
    <row r="50" spans="1:16">
      <c r="A50" s="208" t="s">
        <v>54</v>
      </c>
      <c r="B50" s="208"/>
      <c r="C50" s="203"/>
      <c r="D50" s="203"/>
      <c r="E50" s="210" t="s">
        <v>33</v>
      </c>
      <c r="F50" s="210"/>
      <c r="G50" s="210"/>
      <c r="H50" s="210"/>
      <c r="I50" s="210"/>
      <c r="J50" s="210"/>
    </row>
    <row r="51" spans="1:16" ht="38.25">
      <c r="A51" s="27" t="s">
        <v>55</v>
      </c>
      <c r="B51" s="28" t="s">
        <v>99</v>
      </c>
      <c r="C51" s="28" t="s">
        <v>36</v>
      </c>
      <c r="D51" s="28" t="s">
        <v>56</v>
      </c>
      <c r="E51" s="34" t="s">
        <v>37</v>
      </c>
      <c r="F51" s="34" t="s">
        <v>38</v>
      </c>
      <c r="G51" s="34" t="s">
        <v>39</v>
      </c>
      <c r="H51" s="34" t="s">
        <v>40</v>
      </c>
      <c r="I51" s="34" t="s">
        <v>41</v>
      </c>
      <c r="J51" s="34" t="s">
        <v>42</v>
      </c>
    </row>
    <row r="52" spans="1:16">
      <c r="A52" s="29" t="s">
        <v>43</v>
      </c>
      <c r="B52" s="146"/>
      <c r="C52" s="146"/>
      <c r="D52" s="146"/>
      <c r="E52" s="147"/>
      <c r="F52" s="147"/>
      <c r="G52" s="147"/>
      <c r="H52" s="147"/>
      <c r="I52" s="148"/>
      <c r="J52" s="34"/>
    </row>
    <row r="53" spans="1:16">
      <c r="A53" s="129" t="s">
        <v>44</v>
      </c>
      <c r="B53" s="149">
        <v>33</v>
      </c>
      <c r="C53" s="150">
        <v>36355</v>
      </c>
      <c r="D53" s="150">
        <v>73441</v>
      </c>
      <c r="E53" s="130">
        <v>0.5</v>
      </c>
      <c r="F53" s="130">
        <v>0.25</v>
      </c>
      <c r="G53" s="130">
        <v>0.33</v>
      </c>
      <c r="H53" s="130">
        <v>0.46</v>
      </c>
      <c r="I53" s="130">
        <v>0.64</v>
      </c>
      <c r="J53" s="130">
        <v>0.83</v>
      </c>
      <c r="K53" s="129"/>
      <c r="L53" s="129"/>
      <c r="M53" s="129"/>
      <c r="N53" s="129"/>
      <c r="O53" s="129"/>
      <c r="P53" s="129"/>
    </row>
    <row r="54" spans="1:16" ht="25.5">
      <c r="A54" s="142" t="s">
        <v>339</v>
      </c>
      <c r="B54" s="149">
        <v>135</v>
      </c>
      <c r="C54" s="150">
        <v>335840</v>
      </c>
      <c r="D54" s="150">
        <v>540411</v>
      </c>
      <c r="E54" s="130">
        <v>0.62</v>
      </c>
      <c r="F54" s="130">
        <v>0.42</v>
      </c>
      <c r="G54" s="130">
        <v>0.51</v>
      </c>
      <c r="H54" s="130">
        <v>0.61</v>
      </c>
      <c r="I54" s="130">
        <v>0.71</v>
      </c>
      <c r="J54" s="130">
        <v>0.79</v>
      </c>
      <c r="K54" s="129"/>
      <c r="L54" s="129"/>
      <c r="M54" s="129"/>
      <c r="N54" s="129"/>
      <c r="O54" s="129"/>
      <c r="P54" s="129"/>
    </row>
    <row r="55" spans="1:16" ht="25.5">
      <c r="A55" s="142" t="s">
        <v>340</v>
      </c>
      <c r="B55" s="149" t="s">
        <v>219</v>
      </c>
      <c r="C55" s="150">
        <v>293177</v>
      </c>
      <c r="D55" s="150">
        <v>682737</v>
      </c>
      <c r="E55" s="130">
        <v>0.43</v>
      </c>
      <c r="F55" s="130">
        <v>0.13</v>
      </c>
      <c r="G55" s="130">
        <v>0.22</v>
      </c>
      <c r="H55" s="130">
        <v>0.44</v>
      </c>
      <c r="I55" s="130">
        <v>0.61</v>
      </c>
      <c r="J55" s="130">
        <v>0.73</v>
      </c>
      <c r="K55" s="129"/>
      <c r="L55" s="129"/>
      <c r="M55" s="129"/>
      <c r="N55" s="129"/>
      <c r="O55" s="129"/>
      <c r="P55" s="129"/>
    </row>
    <row r="56" spans="1:16">
      <c r="A56" s="129" t="s">
        <v>45</v>
      </c>
      <c r="B56" s="149" t="s">
        <v>218</v>
      </c>
      <c r="C56" s="150">
        <v>330123</v>
      </c>
      <c r="D56" s="150">
        <v>822571</v>
      </c>
      <c r="E56" s="130">
        <v>0.4</v>
      </c>
      <c r="F56" s="130">
        <v>0.17</v>
      </c>
      <c r="G56" s="130">
        <v>0.28999999999999998</v>
      </c>
      <c r="H56" s="130">
        <v>0.39</v>
      </c>
      <c r="I56" s="130">
        <v>0.53</v>
      </c>
      <c r="J56" s="130">
        <v>0.63</v>
      </c>
      <c r="K56" s="129"/>
      <c r="L56" s="129"/>
      <c r="M56" s="129"/>
      <c r="N56" s="129"/>
      <c r="O56" s="129"/>
      <c r="P56" s="129"/>
    </row>
    <row r="57" spans="1:16" ht="25.5">
      <c r="A57" s="142" t="s">
        <v>341</v>
      </c>
      <c r="B57" s="149">
        <v>192</v>
      </c>
      <c r="C57" s="150">
        <v>446751</v>
      </c>
      <c r="D57" s="150">
        <v>774040</v>
      </c>
      <c r="E57" s="130">
        <v>0.57999999999999996</v>
      </c>
      <c r="F57" s="130">
        <v>0.3</v>
      </c>
      <c r="G57" s="130">
        <v>0.46</v>
      </c>
      <c r="H57" s="130">
        <v>0.59</v>
      </c>
      <c r="I57" s="130">
        <v>0.67</v>
      </c>
      <c r="J57" s="130">
        <v>0.76</v>
      </c>
      <c r="K57" s="129"/>
      <c r="L57" s="129"/>
      <c r="M57" s="129"/>
      <c r="N57" s="129"/>
      <c r="O57" s="129"/>
      <c r="P57" s="129"/>
    </row>
    <row r="58" spans="1:16" ht="25.5">
      <c r="A58" s="142" t="s">
        <v>342</v>
      </c>
      <c r="B58" s="149" t="s">
        <v>220</v>
      </c>
      <c r="C58" s="150">
        <v>693747</v>
      </c>
      <c r="D58" s="150">
        <v>1790060</v>
      </c>
      <c r="E58" s="130">
        <v>0.39</v>
      </c>
      <c r="F58" s="130">
        <v>0.1</v>
      </c>
      <c r="G58" s="130">
        <v>0.2</v>
      </c>
      <c r="H58" s="130">
        <v>0.34</v>
      </c>
      <c r="I58" s="130">
        <v>0.5</v>
      </c>
      <c r="J58" s="130">
        <v>0.65</v>
      </c>
      <c r="K58" s="129"/>
      <c r="L58" s="129"/>
      <c r="M58" s="129"/>
      <c r="N58" s="129"/>
      <c r="O58" s="129"/>
      <c r="P58" s="129"/>
    </row>
    <row r="59" spans="1:16" ht="25.5">
      <c r="A59" s="142" t="s">
        <v>343</v>
      </c>
      <c r="B59" s="149">
        <v>324</v>
      </c>
      <c r="C59" s="150">
        <v>871750</v>
      </c>
      <c r="D59" s="150">
        <v>1823287</v>
      </c>
      <c r="E59" s="130">
        <v>0.48</v>
      </c>
      <c r="F59" s="130">
        <v>0.27</v>
      </c>
      <c r="G59" s="130">
        <v>0.41</v>
      </c>
      <c r="H59" s="130">
        <v>0.53</v>
      </c>
      <c r="I59" s="130">
        <v>0.62</v>
      </c>
      <c r="J59" s="130">
        <v>0.71</v>
      </c>
      <c r="K59" s="129"/>
      <c r="L59" s="129"/>
      <c r="M59" s="129"/>
      <c r="N59" s="129"/>
      <c r="O59" s="129"/>
      <c r="P59" s="129"/>
    </row>
    <row r="60" spans="1:16">
      <c r="A60" s="129" t="s">
        <v>50</v>
      </c>
      <c r="B60" s="149">
        <v>23</v>
      </c>
      <c r="C60" s="150">
        <v>36414</v>
      </c>
      <c r="D60" s="150">
        <v>76731</v>
      </c>
      <c r="E60" s="130">
        <v>0.47</v>
      </c>
      <c r="F60" s="130">
        <v>0.18</v>
      </c>
      <c r="G60" s="130">
        <v>0.28000000000000003</v>
      </c>
      <c r="H60" s="130">
        <v>0.43</v>
      </c>
      <c r="I60" s="130">
        <v>0.61</v>
      </c>
      <c r="J60" s="130">
        <v>0.67</v>
      </c>
      <c r="K60" s="129"/>
      <c r="L60" s="129"/>
      <c r="M60" s="129"/>
      <c r="N60" s="129"/>
      <c r="O60" s="129"/>
      <c r="P60" s="129"/>
    </row>
    <row r="61" spans="1:16">
      <c r="A61" s="129" t="s">
        <v>51</v>
      </c>
      <c r="B61" s="149">
        <v>79</v>
      </c>
      <c r="C61" s="150">
        <v>129732</v>
      </c>
      <c r="D61" s="150">
        <v>283525</v>
      </c>
      <c r="E61" s="130">
        <v>0.46</v>
      </c>
      <c r="F61" s="130">
        <v>0.23</v>
      </c>
      <c r="G61" s="130">
        <v>0.33</v>
      </c>
      <c r="H61" s="130">
        <v>0.48</v>
      </c>
      <c r="I61" s="130">
        <v>0.56999999999999995</v>
      </c>
      <c r="J61" s="130">
        <v>0.64</v>
      </c>
      <c r="K61" s="129"/>
      <c r="L61" s="129"/>
      <c r="M61" s="129"/>
      <c r="N61" s="129"/>
      <c r="O61" s="129"/>
      <c r="P61" s="129"/>
    </row>
    <row r="62" spans="1:16">
      <c r="A62" s="129" t="s">
        <v>47</v>
      </c>
      <c r="B62" s="149">
        <v>21</v>
      </c>
      <c r="C62" s="150">
        <v>65419</v>
      </c>
      <c r="D62" s="150">
        <v>92941</v>
      </c>
      <c r="E62" s="130">
        <v>0.7</v>
      </c>
      <c r="F62" s="130">
        <v>0.31</v>
      </c>
      <c r="G62" s="130">
        <v>0.61</v>
      </c>
      <c r="H62" s="130">
        <v>0.75</v>
      </c>
      <c r="I62" s="130">
        <v>0.85</v>
      </c>
      <c r="J62" s="130">
        <v>0.91</v>
      </c>
      <c r="K62" s="129"/>
      <c r="L62" s="129"/>
    </row>
    <row r="63" spans="1:16">
      <c r="A63" s="129" t="s">
        <v>49</v>
      </c>
      <c r="B63" s="149">
        <v>15</v>
      </c>
      <c r="C63" s="150">
        <v>13823</v>
      </c>
      <c r="D63" s="150">
        <v>34435</v>
      </c>
      <c r="E63" s="130">
        <v>0.4</v>
      </c>
      <c r="F63" s="131"/>
      <c r="G63" s="131"/>
      <c r="H63" s="131"/>
      <c r="I63" s="131"/>
      <c r="J63" s="131"/>
      <c r="K63" s="129"/>
      <c r="L63" s="129"/>
    </row>
    <row r="64" spans="1:16">
      <c r="A64" s="129" t="s">
        <v>48</v>
      </c>
      <c r="B64" s="149" t="s">
        <v>221</v>
      </c>
      <c r="C64" s="150">
        <v>228206</v>
      </c>
      <c r="D64" s="150">
        <v>457621</v>
      </c>
      <c r="E64" s="130">
        <v>0.5</v>
      </c>
      <c r="F64" s="130">
        <v>0.14000000000000001</v>
      </c>
      <c r="G64" s="130">
        <v>0.28999999999999998</v>
      </c>
      <c r="H64" s="130">
        <v>0.41</v>
      </c>
      <c r="I64" s="130">
        <v>0.56999999999999995</v>
      </c>
      <c r="J64" s="130">
        <v>0.66</v>
      </c>
      <c r="K64" s="129"/>
      <c r="L64" s="129"/>
      <c r="M64" s="129"/>
      <c r="N64" s="129"/>
      <c r="O64" s="129"/>
      <c r="P64" s="129"/>
    </row>
    <row r="65" spans="1:16">
      <c r="A65" s="129" t="s">
        <v>59</v>
      </c>
      <c r="B65" s="149">
        <v>9</v>
      </c>
      <c r="C65" s="150">
        <v>12627</v>
      </c>
      <c r="D65" s="150">
        <v>21605</v>
      </c>
      <c r="E65" s="130">
        <v>0.57999999999999996</v>
      </c>
      <c r="F65" s="131"/>
      <c r="G65" s="131"/>
      <c r="H65" s="131"/>
      <c r="I65" s="131"/>
      <c r="J65" s="131"/>
      <c r="K65" s="129"/>
      <c r="L65" s="129"/>
    </row>
    <row r="66" spans="1:16">
      <c r="A66" s="129" t="s">
        <v>52</v>
      </c>
      <c r="B66" s="149">
        <v>223</v>
      </c>
      <c r="C66" s="150">
        <v>466224</v>
      </c>
      <c r="D66" s="150">
        <v>776724</v>
      </c>
      <c r="E66" s="130">
        <v>0.6</v>
      </c>
      <c r="F66" s="130">
        <v>0.36</v>
      </c>
      <c r="G66" s="130">
        <v>0.49</v>
      </c>
      <c r="H66" s="130">
        <v>0.61</v>
      </c>
      <c r="I66" s="130">
        <v>0.71</v>
      </c>
      <c r="J66" s="130">
        <v>0.79</v>
      </c>
      <c r="K66" s="129"/>
      <c r="L66" s="129"/>
      <c r="M66" s="129"/>
      <c r="N66" s="129"/>
      <c r="O66" s="129"/>
      <c r="P66" s="129"/>
    </row>
    <row r="67" spans="1:16">
      <c r="A67" s="129" t="s">
        <v>46</v>
      </c>
      <c r="B67" s="149">
        <v>219</v>
      </c>
      <c r="C67" s="150">
        <v>460406</v>
      </c>
      <c r="D67" s="150">
        <v>649249</v>
      </c>
      <c r="E67" s="130">
        <v>0.71</v>
      </c>
      <c r="F67" s="130">
        <v>0.43</v>
      </c>
      <c r="G67" s="130">
        <v>0.56999999999999995</v>
      </c>
      <c r="H67" s="130">
        <v>0.73</v>
      </c>
      <c r="I67" s="130">
        <v>0.83</v>
      </c>
      <c r="J67" s="130">
        <v>0.95</v>
      </c>
      <c r="K67" s="129"/>
      <c r="L67" s="129"/>
      <c r="M67" s="129"/>
      <c r="N67" s="129"/>
      <c r="O67" s="129"/>
      <c r="P67" s="129"/>
    </row>
    <row r="68" spans="1:16">
      <c r="A68" s="129" t="s">
        <v>53</v>
      </c>
      <c r="B68" s="149">
        <v>74</v>
      </c>
      <c r="C68" s="150">
        <v>168784</v>
      </c>
      <c r="D68" s="150">
        <v>287095</v>
      </c>
      <c r="E68" s="130">
        <v>0.59</v>
      </c>
      <c r="F68" s="130">
        <v>0.44</v>
      </c>
      <c r="G68" s="130">
        <v>0.5</v>
      </c>
      <c r="H68" s="130">
        <v>0.6</v>
      </c>
      <c r="I68" s="130">
        <v>0.67</v>
      </c>
      <c r="J68" s="130">
        <v>0.77</v>
      </c>
      <c r="K68" s="129"/>
      <c r="L68" s="129"/>
      <c r="M68" s="129"/>
      <c r="N68" s="129"/>
      <c r="O68" s="129"/>
      <c r="P68" s="129"/>
    </row>
    <row r="69" spans="1:16">
      <c r="A69" s="30" t="s">
        <v>60</v>
      </c>
      <c r="B69" s="149"/>
      <c r="C69" s="150"/>
      <c r="D69" s="150"/>
      <c r="E69" s="130"/>
      <c r="F69" s="130"/>
      <c r="G69" s="130"/>
      <c r="H69" s="130"/>
      <c r="I69" s="130"/>
      <c r="J69" s="130"/>
      <c r="K69" s="129"/>
      <c r="L69" s="129"/>
      <c r="M69" s="129"/>
      <c r="N69" s="129"/>
      <c r="O69" s="129"/>
      <c r="P69" s="129"/>
    </row>
    <row r="70" spans="1:16">
      <c r="A70" s="129" t="s">
        <v>344</v>
      </c>
      <c r="B70" s="149">
        <v>5</v>
      </c>
      <c r="C70" s="150">
        <v>2039</v>
      </c>
      <c r="D70" s="150">
        <v>15732</v>
      </c>
      <c r="E70" s="130">
        <v>0.13</v>
      </c>
      <c r="F70" s="131"/>
      <c r="G70" s="131"/>
      <c r="H70" s="131"/>
      <c r="I70" s="131"/>
      <c r="J70" s="131"/>
      <c r="K70" s="129"/>
      <c r="L70" s="129"/>
    </row>
    <row r="71" spans="1:16">
      <c r="A71" s="129" t="s">
        <v>1</v>
      </c>
      <c r="B71" s="149" t="s">
        <v>197</v>
      </c>
      <c r="C71" s="150">
        <v>194080</v>
      </c>
      <c r="D71" s="150">
        <v>1059519</v>
      </c>
      <c r="E71" s="130">
        <v>0.18</v>
      </c>
      <c r="F71" s="130">
        <v>0.06</v>
      </c>
      <c r="G71" s="130">
        <v>0.09</v>
      </c>
      <c r="H71" s="130">
        <v>0.16</v>
      </c>
      <c r="I71" s="130">
        <v>0.3</v>
      </c>
      <c r="J71" s="130">
        <v>0.45</v>
      </c>
      <c r="K71" s="129"/>
      <c r="L71" s="129"/>
    </row>
    <row r="72" spans="1:16">
      <c r="A72" s="129" t="s">
        <v>345</v>
      </c>
      <c r="B72" s="149">
        <v>56</v>
      </c>
      <c r="C72" s="150">
        <v>2432</v>
      </c>
      <c r="D72" s="150">
        <v>83531</v>
      </c>
      <c r="E72" s="130">
        <v>0.03</v>
      </c>
      <c r="F72" s="130">
        <v>0.01</v>
      </c>
      <c r="G72" s="130">
        <v>0.01</v>
      </c>
      <c r="H72" s="130">
        <v>0.02</v>
      </c>
      <c r="I72" s="130">
        <v>0.03</v>
      </c>
      <c r="J72" s="130">
        <v>0.05</v>
      </c>
      <c r="K72" s="129"/>
      <c r="L72" s="129"/>
    </row>
    <row r="73" spans="1:16">
      <c r="A73" s="129" t="s">
        <v>346</v>
      </c>
      <c r="B73" s="149">
        <v>7</v>
      </c>
      <c r="C73" s="150">
        <v>12379</v>
      </c>
      <c r="D73" s="150">
        <v>51719</v>
      </c>
      <c r="E73" s="130">
        <v>0.24</v>
      </c>
      <c r="F73" s="131"/>
      <c r="G73" s="131"/>
      <c r="H73" s="131"/>
      <c r="I73" s="131"/>
      <c r="J73" s="131"/>
      <c r="K73" s="129"/>
      <c r="L73" s="129"/>
    </row>
    <row r="74" spans="1:16">
      <c r="A74" s="129" t="s">
        <v>347</v>
      </c>
      <c r="B74" s="149">
        <v>6</v>
      </c>
      <c r="C74" s="150">
        <v>5029</v>
      </c>
      <c r="D74" s="150">
        <v>38705</v>
      </c>
      <c r="E74" s="130">
        <v>0.13</v>
      </c>
      <c r="F74" s="131"/>
      <c r="G74" s="131"/>
      <c r="H74" s="131"/>
      <c r="I74" s="131"/>
      <c r="J74" s="131"/>
      <c r="K74" s="129"/>
      <c r="L74" s="129"/>
      <c r="M74" s="129"/>
      <c r="N74" s="129"/>
      <c r="O74" s="129"/>
      <c r="P74" s="129"/>
    </row>
    <row r="75" spans="1:16">
      <c r="A75" s="129" t="s">
        <v>348</v>
      </c>
      <c r="B75" s="149">
        <v>21</v>
      </c>
      <c r="C75" s="150">
        <v>5263</v>
      </c>
      <c r="D75" s="150">
        <v>60953</v>
      </c>
      <c r="E75" s="130">
        <v>0.09</v>
      </c>
      <c r="F75" s="130">
        <v>0</v>
      </c>
      <c r="G75" s="130">
        <v>0.01</v>
      </c>
      <c r="H75" s="130">
        <v>0.02</v>
      </c>
      <c r="I75" s="130">
        <v>0.16</v>
      </c>
      <c r="J75" s="130">
        <v>0.18</v>
      </c>
      <c r="K75" s="129"/>
      <c r="L75" s="129"/>
    </row>
    <row r="76" spans="1:16">
      <c r="A76" s="129" t="s">
        <v>349</v>
      </c>
      <c r="B76" s="149">
        <v>17</v>
      </c>
      <c r="C76" s="150">
        <v>400</v>
      </c>
      <c r="D76" s="150">
        <v>14316</v>
      </c>
      <c r="E76" s="130">
        <v>0.03</v>
      </c>
      <c r="F76" s="131"/>
      <c r="G76" s="131"/>
      <c r="H76" s="131"/>
      <c r="I76" s="131"/>
      <c r="J76" s="131"/>
      <c r="K76" s="129"/>
      <c r="L76" s="129"/>
    </row>
    <row r="77" spans="1:16">
      <c r="A77" s="129" t="s">
        <v>364</v>
      </c>
      <c r="B77" s="149">
        <v>32</v>
      </c>
      <c r="C77" s="150">
        <v>866</v>
      </c>
      <c r="D77" s="150">
        <v>44595</v>
      </c>
      <c r="E77" s="130">
        <v>0.02</v>
      </c>
      <c r="F77" s="130">
        <v>0</v>
      </c>
      <c r="G77" s="130">
        <v>0.01</v>
      </c>
      <c r="H77" s="130">
        <v>0.02</v>
      </c>
      <c r="I77" s="130">
        <v>0.03</v>
      </c>
      <c r="J77" s="130">
        <v>0.05</v>
      </c>
      <c r="K77" s="129"/>
      <c r="L77" s="129"/>
      <c r="M77" s="129"/>
      <c r="N77" s="129"/>
      <c r="O77" s="129"/>
      <c r="P77" s="129"/>
    </row>
    <row r="78" spans="1:16">
      <c r="A78" s="129" t="s">
        <v>350</v>
      </c>
      <c r="B78" s="149">
        <v>289</v>
      </c>
      <c r="C78" s="150">
        <v>317612</v>
      </c>
      <c r="D78" s="150">
        <v>1730163</v>
      </c>
      <c r="E78" s="130">
        <v>0.18</v>
      </c>
      <c r="F78" s="130">
        <v>0.05</v>
      </c>
      <c r="G78" s="130">
        <v>0.09</v>
      </c>
      <c r="H78" s="130">
        <v>0.14000000000000001</v>
      </c>
      <c r="I78" s="130">
        <v>0.2</v>
      </c>
      <c r="J78" s="130">
        <v>0.31</v>
      </c>
      <c r="K78" s="129"/>
      <c r="L78" s="129"/>
      <c r="M78" s="129"/>
      <c r="N78" s="129"/>
      <c r="O78" s="129"/>
      <c r="P78" s="129"/>
    </row>
    <row r="79" spans="1:16">
      <c r="A79" s="129" t="s">
        <v>351</v>
      </c>
      <c r="B79" s="149" t="s">
        <v>199</v>
      </c>
      <c r="C79" s="150">
        <v>674005</v>
      </c>
      <c r="D79" s="150">
        <v>4739514</v>
      </c>
      <c r="E79" s="130">
        <v>0.14000000000000001</v>
      </c>
      <c r="F79" s="130">
        <v>0.04</v>
      </c>
      <c r="G79" s="130">
        <v>7.0000000000000007E-2</v>
      </c>
      <c r="H79" s="130">
        <v>0.11</v>
      </c>
      <c r="I79" s="130">
        <v>0.18</v>
      </c>
      <c r="J79" s="130">
        <v>0.27</v>
      </c>
      <c r="K79" s="129"/>
      <c r="L79" s="129"/>
    </row>
    <row r="80" spans="1:16">
      <c r="A80" s="129" t="s">
        <v>352</v>
      </c>
      <c r="B80" s="149">
        <v>17</v>
      </c>
      <c r="C80" s="150">
        <v>15041</v>
      </c>
      <c r="D80" s="150">
        <v>94017</v>
      </c>
      <c r="E80" s="130">
        <v>0.16</v>
      </c>
      <c r="F80" s="131"/>
      <c r="G80" s="131"/>
      <c r="H80" s="131"/>
      <c r="I80" s="131"/>
      <c r="J80" s="131"/>
      <c r="K80" s="129"/>
      <c r="L80" s="129"/>
    </row>
    <row r="81" spans="1:16">
      <c r="A81" s="129" t="s">
        <v>51</v>
      </c>
      <c r="B81" s="149">
        <v>21</v>
      </c>
      <c r="C81" s="150">
        <v>14310</v>
      </c>
      <c r="D81" s="150">
        <v>99260</v>
      </c>
      <c r="E81" s="130">
        <v>0.14000000000000001</v>
      </c>
      <c r="F81" s="130">
        <v>0.04</v>
      </c>
      <c r="G81" s="130">
        <v>7.0000000000000007E-2</v>
      </c>
      <c r="H81" s="130">
        <v>0.12</v>
      </c>
      <c r="I81" s="130">
        <v>0.16</v>
      </c>
      <c r="J81" s="130">
        <v>0.25</v>
      </c>
      <c r="K81" s="129"/>
      <c r="L81" s="129"/>
      <c r="M81" s="129"/>
      <c r="N81" s="129"/>
      <c r="O81" s="129"/>
      <c r="P81" s="129"/>
    </row>
    <row r="82" spans="1:16">
      <c r="A82" s="129" t="s">
        <v>353</v>
      </c>
      <c r="B82" s="149">
        <v>84</v>
      </c>
      <c r="C82" s="150">
        <v>40666</v>
      </c>
      <c r="D82" s="150">
        <v>424227</v>
      </c>
      <c r="E82" s="130">
        <v>0.1</v>
      </c>
      <c r="F82" s="130">
        <v>0.02</v>
      </c>
      <c r="G82" s="130">
        <v>0.05</v>
      </c>
      <c r="H82" s="130">
        <v>7.0000000000000007E-2</v>
      </c>
      <c r="I82" s="130">
        <v>0.11</v>
      </c>
      <c r="J82" s="130">
        <v>0.16</v>
      </c>
      <c r="K82" s="129"/>
      <c r="L82" s="129"/>
    </row>
    <row r="83" spans="1:16">
      <c r="A83" s="129" t="s">
        <v>354</v>
      </c>
      <c r="B83" s="149">
        <v>6</v>
      </c>
      <c r="C83" s="150">
        <v>4409</v>
      </c>
      <c r="D83" s="150">
        <v>40226</v>
      </c>
      <c r="E83" s="130">
        <v>0.11</v>
      </c>
      <c r="F83" s="131"/>
      <c r="G83" s="131"/>
      <c r="H83" s="131"/>
      <c r="I83" s="131"/>
      <c r="J83" s="131"/>
      <c r="K83" s="129"/>
      <c r="L83" s="129"/>
      <c r="M83" s="129"/>
      <c r="N83" s="129"/>
      <c r="O83" s="129"/>
      <c r="P83" s="129"/>
    </row>
    <row r="84" spans="1:16">
      <c r="A84" s="129" t="s">
        <v>355</v>
      </c>
      <c r="B84" s="149">
        <v>18</v>
      </c>
      <c r="C84" s="150">
        <v>15568</v>
      </c>
      <c r="D84" s="150">
        <v>75442</v>
      </c>
      <c r="E84" s="130">
        <v>0.21</v>
      </c>
      <c r="F84" s="131"/>
      <c r="G84" s="131"/>
      <c r="H84" s="131"/>
      <c r="I84" s="131"/>
      <c r="J84" s="131"/>
      <c r="K84" s="129"/>
      <c r="L84" s="129"/>
      <c r="M84" s="129"/>
      <c r="N84" s="129"/>
      <c r="O84" s="129"/>
      <c r="P84" s="129"/>
    </row>
    <row r="85" spans="1:16">
      <c r="A85" s="129" t="s">
        <v>356</v>
      </c>
      <c r="B85" s="149">
        <v>94</v>
      </c>
      <c r="C85" s="150">
        <v>42966</v>
      </c>
      <c r="D85" s="150">
        <v>229584</v>
      </c>
      <c r="E85" s="130">
        <v>0.19</v>
      </c>
      <c r="F85" s="130">
        <v>0.02</v>
      </c>
      <c r="G85" s="130">
        <v>0.04</v>
      </c>
      <c r="H85" s="130">
        <v>0.08</v>
      </c>
      <c r="I85" s="130">
        <v>0.17</v>
      </c>
      <c r="J85" s="130">
        <v>0.36</v>
      </c>
      <c r="K85" s="129"/>
      <c r="L85" s="129"/>
      <c r="M85" s="129"/>
      <c r="N85" s="129"/>
      <c r="O85" s="129"/>
      <c r="P85" s="129"/>
    </row>
    <row r="86" spans="1:16">
      <c r="A86" s="129" t="s">
        <v>357</v>
      </c>
      <c r="B86" s="149">
        <v>6</v>
      </c>
      <c r="C86" s="150">
        <v>1306</v>
      </c>
      <c r="D86" s="150">
        <v>15334</v>
      </c>
      <c r="E86" s="130">
        <v>0.09</v>
      </c>
      <c r="F86" s="131"/>
      <c r="G86" s="131"/>
      <c r="H86" s="131"/>
      <c r="I86" s="131"/>
      <c r="J86" s="131"/>
      <c r="K86" s="129"/>
      <c r="L86" s="129"/>
      <c r="M86" s="129"/>
      <c r="N86" s="129"/>
      <c r="O86" s="129"/>
      <c r="P86" s="129"/>
    </row>
    <row r="87" spans="1:16">
      <c r="A87" s="129" t="s">
        <v>358</v>
      </c>
      <c r="B87" s="149" t="s">
        <v>201</v>
      </c>
      <c r="C87" s="150">
        <v>1192</v>
      </c>
      <c r="D87" s="150">
        <v>100598</v>
      </c>
      <c r="E87" s="130">
        <v>0.01</v>
      </c>
      <c r="F87" s="130">
        <v>0</v>
      </c>
      <c r="G87" s="130">
        <v>0.01</v>
      </c>
      <c r="H87" s="130">
        <v>0.01</v>
      </c>
      <c r="I87" s="130">
        <v>0.02</v>
      </c>
      <c r="J87" s="130">
        <v>0.04</v>
      </c>
      <c r="K87" s="129"/>
      <c r="L87" s="129"/>
    </row>
    <row r="88" spans="1:16">
      <c r="A88" s="129" t="s">
        <v>359</v>
      </c>
      <c r="B88" s="149">
        <v>10</v>
      </c>
      <c r="C88" s="150">
        <v>14560</v>
      </c>
      <c r="D88" s="150">
        <v>57194</v>
      </c>
      <c r="E88" s="130">
        <v>0.25</v>
      </c>
      <c r="F88" s="131"/>
      <c r="G88" s="131"/>
      <c r="H88" s="131"/>
      <c r="I88" s="131"/>
      <c r="J88" s="131"/>
      <c r="K88" s="129"/>
      <c r="L88" s="129"/>
    </row>
    <row r="89" spans="1:16">
      <c r="A89" s="129" t="s">
        <v>360</v>
      </c>
      <c r="B89" s="149">
        <v>161</v>
      </c>
      <c r="C89" s="150">
        <v>64469</v>
      </c>
      <c r="D89" s="150">
        <v>750608</v>
      </c>
      <c r="E89" s="130">
        <v>0.09</v>
      </c>
      <c r="F89" s="130">
        <v>0.03</v>
      </c>
      <c r="G89" s="130">
        <v>0.05</v>
      </c>
      <c r="H89" s="130">
        <v>0.08</v>
      </c>
      <c r="I89" s="130">
        <v>0.11</v>
      </c>
      <c r="J89" s="130">
        <v>0.16</v>
      </c>
      <c r="K89" s="129"/>
      <c r="L89" s="129"/>
    </row>
    <row r="90" spans="1:16">
      <c r="A90" s="129" t="s">
        <v>196</v>
      </c>
      <c r="B90" s="149" t="s">
        <v>198</v>
      </c>
      <c r="C90" s="150">
        <v>450</v>
      </c>
      <c r="D90" s="150">
        <v>6286</v>
      </c>
      <c r="E90" s="130">
        <v>7.0000000000000007E-2</v>
      </c>
      <c r="F90" s="131"/>
      <c r="G90" s="131"/>
      <c r="H90" s="131"/>
      <c r="I90" s="131"/>
      <c r="J90" s="131"/>
      <c r="K90" s="129"/>
      <c r="L90" s="129"/>
    </row>
    <row r="91" spans="1:16">
      <c r="A91" s="129" t="s">
        <v>52</v>
      </c>
      <c r="B91" s="149">
        <v>142</v>
      </c>
      <c r="C91" s="150">
        <v>150799</v>
      </c>
      <c r="D91" s="150">
        <v>865118</v>
      </c>
      <c r="E91" s="130">
        <v>0.17</v>
      </c>
      <c r="F91" s="130">
        <v>0.06</v>
      </c>
      <c r="G91" s="130">
        <v>0.1</v>
      </c>
      <c r="H91" s="130">
        <v>0.15</v>
      </c>
      <c r="I91" s="130">
        <v>0.21</v>
      </c>
      <c r="J91" s="130">
        <v>0.28000000000000003</v>
      </c>
      <c r="K91" s="129"/>
      <c r="L91" s="129"/>
    </row>
    <row r="92" spans="1:16">
      <c r="A92" s="129" t="s">
        <v>361</v>
      </c>
      <c r="B92" s="149">
        <v>13</v>
      </c>
      <c r="C92" s="150">
        <v>13190</v>
      </c>
      <c r="D92" s="150">
        <v>69098</v>
      </c>
      <c r="E92" s="130">
        <v>0.19</v>
      </c>
      <c r="F92" s="131"/>
      <c r="G92" s="131"/>
      <c r="H92" s="131"/>
      <c r="I92" s="131"/>
      <c r="J92" s="131"/>
      <c r="K92" s="129"/>
      <c r="L92" s="129"/>
    </row>
    <row r="93" spans="1:16">
      <c r="A93" s="129" t="s">
        <v>362</v>
      </c>
      <c r="B93" s="149" t="s">
        <v>200</v>
      </c>
      <c r="C93" s="150">
        <v>901</v>
      </c>
      <c r="D93" s="150">
        <v>9401</v>
      </c>
      <c r="E93" s="130">
        <v>0.1</v>
      </c>
      <c r="F93" s="131"/>
      <c r="G93" s="131"/>
      <c r="H93" s="131"/>
      <c r="I93" s="131"/>
      <c r="J93" s="131"/>
      <c r="K93" s="129"/>
      <c r="L93" s="129"/>
    </row>
    <row r="94" spans="1:16">
      <c r="A94" s="30" t="s">
        <v>61</v>
      </c>
      <c r="B94" s="149"/>
      <c r="C94" s="150"/>
      <c r="D94" s="150"/>
      <c r="E94" s="130"/>
      <c r="F94" s="131"/>
      <c r="G94" s="131"/>
      <c r="H94" s="131"/>
      <c r="I94" s="131"/>
      <c r="J94" s="131"/>
      <c r="K94" s="129"/>
      <c r="L94" s="129"/>
    </row>
    <row r="95" spans="1:16">
      <c r="A95" s="129" t="s">
        <v>62</v>
      </c>
      <c r="B95" s="149">
        <v>10</v>
      </c>
      <c r="C95" s="150">
        <v>5783</v>
      </c>
      <c r="D95" s="150">
        <v>43219</v>
      </c>
      <c r="E95" s="130">
        <v>0.13</v>
      </c>
      <c r="F95" s="131"/>
      <c r="G95" s="131"/>
      <c r="H95" s="131"/>
      <c r="I95" s="131"/>
      <c r="J95" s="131"/>
      <c r="K95" s="129"/>
      <c r="L95" s="129"/>
    </row>
    <row r="96" spans="1:16">
      <c r="A96" s="129"/>
      <c r="B96" s="145"/>
      <c r="C96" s="150"/>
      <c r="D96" s="150"/>
      <c r="E96" s="140"/>
      <c r="K96" s="129"/>
      <c r="L96" s="129"/>
    </row>
    <row r="98" spans="1:10">
      <c r="A98" s="202" t="s">
        <v>57</v>
      </c>
      <c r="B98" s="203"/>
      <c r="C98" s="203"/>
      <c r="D98" s="203"/>
      <c r="E98" s="204" t="s">
        <v>58</v>
      </c>
      <c r="F98" s="205"/>
      <c r="G98" s="205"/>
      <c r="H98" s="205"/>
      <c r="I98" s="205"/>
      <c r="J98" s="205"/>
    </row>
    <row r="99" spans="1:10">
      <c r="A99" s="203"/>
      <c r="B99" s="203"/>
      <c r="C99" s="203"/>
      <c r="D99" s="203"/>
      <c r="E99" s="205"/>
      <c r="F99" s="205"/>
      <c r="G99" s="205"/>
      <c r="H99" s="205"/>
      <c r="I99" s="205"/>
      <c r="J99" s="205"/>
    </row>
    <row r="100" spans="1:10" ht="27" customHeight="1">
      <c r="A100" s="206" t="s">
        <v>155</v>
      </c>
      <c r="B100" s="207"/>
      <c r="C100" s="207"/>
      <c r="D100" s="207"/>
      <c r="E100" s="203"/>
      <c r="F100" s="203"/>
      <c r="G100" s="203"/>
      <c r="H100" s="203"/>
      <c r="I100" s="148"/>
      <c r="J100" s="148"/>
    </row>
    <row r="102" spans="1:10" ht="29.25" customHeight="1">
      <c r="A102" s="200" t="s">
        <v>154</v>
      </c>
      <c r="B102" s="201"/>
      <c r="C102" s="201"/>
      <c r="D102" s="201"/>
      <c r="E102" s="201"/>
      <c r="F102" s="201"/>
      <c r="G102" s="201"/>
      <c r="H102" s="201"/>
      <c r="I102" s="201"/>
      <c r="J102" s="201"/>
    </row>
    <row r="105" spans="1:10">
      <c r="A105" s="249" t="s">
        <v>380</v>
      </c>
    </row>
  </sheetData>
  <mergeCells count="9">
    <mergeCell ref="A102:J102"/>
    <mergeCell ref="A98:D99"/>
    <mergeCell ref="E98:J99"/>
    <mergeCell ref="A100:H100"/>
    <mergeCell ref="A1:J1"/>
    <mergeCell ref="A2:E2"/>
    <mergeCell ref="F2:J2"/>
    <mergeCell ref="A50:D50"/>
    <mergeCell ref="E50:J50"/>
  </mergeCells>
  <phoneticPr fontId="11" type="noConversion"/>
  <pageMargins left="0.75" right="0.75" top="1" bottom="1" header="0.5" footer="0.5"/>
  <pageSetup scale="75"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topLeftCell="A25" workbookViewId="0">
      <selection activeCell="A50" sqref="A50"/>
    </sheetView>
  </sheetViews>
  <sheetFormatPr defaultRowHeight="12.75"/>
  <cols>
    <col min="1" max="1" width="29.42578125" style="141" customWidth="1"/>
    <col min="2" max="2" width="10.85546875" style="141" customWidth="1"/>
    <col min="3" max="3" width="11.140625" style="144" customWidth="1"/>
    <col min="4" max="4" width="11.5703125" style="144" customWidth="1"/>
    <col min="5" max="7" width="7.85546875" style="141" customWidth="1"/>
    <col min="8" max="8" width="9" style="141" customWidth="1"/>
    <col min="9" max="10" width="7.85546875" style="141" customWidth="1"/>
    <col min="11" max="16384" width="9.140625" style="141"/>
  </cols>
  <sheetData>
    <row r="1" spans="1:21" s="135" customFormat="1" ht="31.5" customHeight="1">
      <c r="A1" s="208" t="s">
        <v>227</v>
      </c>
      <c r="B1" s="208"/>
      <c r="C1" s="209"/>
      <c r="D1" s="209"/>
      <c r="E1" s="209"/>
      <c r="F1" s="209"/>
      <c r="G1" s="209"/>
      <c r="H1" s="209"/>
      <c r="I1" s="209"/>
      <c r="J1" s="209"/>
      <c r="K1" s="133"/>
      <c r="L1" s="133"/>
      <c r="M1" s="133"/>
      <c r="N1" s="133"/>
      <c r="U1" s="133"/>
    </row>
    <row r="2" spans="1:21" s="135" customFormat="1" ht="19.5" customHeight="1">
      <c r="A2" s="208" t="s">
        <v>100</v>
      </c>
      <c r="B2" s="208"/>
      <c r="C2" s="203"/>
      <c r="D2" s="203"/>
      <c r="E2" s="203"/>
      <c r="F2" s="210" t="s">
        <v>33</v>
      </c>
      <c r="G2" s="210"/>
      <c r="H2" s="210"/>
      <c r="I2" s="210"/>
      <c r="J2" s="210"/>
      <c r="K2" s="133"/>
      <c r="L2" s="133"/>
      <c r="M2" s="133"/>
      <c r="N2" s="133"/>
      <c r="U2" s="133"/>
    </row>
    <row r="3" spans="1:21" s="135" customFormat="1" ht="38.25">
      <c r="A3" s="27" t="s">
        <v>34</v>
      </c>
      <c r="B3" s="28" t="s">
        <v>99</v>
      </c>
      <c r="C3" s="28" t="s">
        <v>156</v>
      </c>
      <c r="D3" s="28" t="s">
        <v>157</v>
      </c>
      <c r="E3" s="34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136"/>
      <c r="L3" s="136"/>
      <c r="M3" s="136"/>
      <c r="N3" s="136"/>
      <c r="U3" s="136"/>
    </row>
    <row r="4" spans="1:21">
      <c r="A4" s="30" t="s">
        <v>66</v>
      </c>
      <c r="C4" s="150"/>
      <c r="D4" s="150"/>
      <c r="E4" s="129"/>
      <c r="F4" s="129"/>
      <c r="G4" s="129"/>
      <c r="H4" s="129"/>
      <c r="I4" s="129"/>
      <c r="J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1">
      <c r="A5" s="129" t="s">
        <v>67</v>
      </c>
      <c r="B5" s="169" t="s">
        <v>222</v>
      </c>
      <c r="C5" s="150">
        <v>190</v>
      </c>
      <c r="D5" s="150">
        <v>53944</v>
      </c>
      <c r="E5" s="140">
        <v>3.5</v>
      </c>
      <c r="F5" s="140">
        <v>0</v>
      </c>
      <c r="G5" s="140">
        <v>0</v>
      </c>
      <c r="H5" s="140">
        <v>2.8</v>
      </c>
      <c r="I5" s="140">
        <v>4.3</v>
      </c>
      <c r="J5" s="140">
        <v>6.9</v>
      </c>
      <c r="K5" s="129"/>
      <c r="L5" s="129"/>
      <c r="M5" s="129"/>
      <c r="N5" s="129"/>
      <c r="O5" s="129"/>
      <c r="P5" s="129"/>
      <c r="S5" s="129"/>
      <c r="T5" s="129"/>
      <c r="U5" s="129"/>
    </row>
    <row r="6" spans="1:21">
      <c r="A6" s="129" t="s">
        <v>68</v>
      </c>
      <c r="B6" s="170">
        <v>59</v>
      </c>
      <c r="C6" s="150">
        <v>189</v>
      </c>
      <c r="D6" s="150">
        <v>99646</v>
      </c>
      <c r="E6" s="140">
        <v>1.9</v>
      </c>
      <c r="F6" s="140">
        <v>0</v>
      </c>
      <c r="G6" s="140">
        <v>0</v>
      </c>
      <c r="H6" s="140">
        <v>0.7</v>
      </c>
      <c r="I6" s="140">
        <v>2.2000000000000002</v>
      </c>
      <c r="J6" s="140">
        <v>4.5999999999999996</v>
      </c>
      <c r="K6" s="129"/>
      <c r="L6" s="129"/>
      <c r="M6" s="129"/>
      <c r="N6" s="129"/>
      <c r="O6" s="129"/>
      <c r="P6" s="129"/>
      <c r="S6" s="129"/>
      <c r="T6" s="129"/>
      <c r="U6" s="129"/>
    </row>
    <row r="7" spans="1:21">
      <c r="A7" s="129" t="s">
        <v>69</v>
      </c>
      <c r="B7" s="169">
        <v>10</v>
      </c>
      <c r="C7" s="150">
        <v>96</v>
      </c>
      <c r="D7" s="150">
        <v>32282</v>
      </c>
      <c r="E7" s="140">
        <v>3</v>
      </c>
      <c r="F7" s="143"/>
      <c r="G7" s="143"/>
      <c r="H7" s="143"/>
      <c r="I7" s="143"/>
      <c r="J7" s="143"/>
      <c r="K7" s="129"/>
      <c r="L7" s="129"/>
      <c r="M7" s="129"/>
      <c r="N7" s="129"/>
      <c r="O7" s="129"/>
      <c r="P7" s="129"/>
      <c r="S7" s="129"/>
      <c r="T7" s="129"/>
      <c r="U7" s="129"/>
    </row>
    <row r="8" spans="1:21">
      <c r="A8" s="129" t="s">
        <v>2</v>
      </c>
      <c r="B8" s="170" t="s">
        <v>223</v>
      </c>
      <c r="C8" s="150">
        <v>34</v>
      </c>
      <c r="D8" s="150">
        <v>37365</v>
      </c>
      <c r="E8" s="140">
        <v>0.9</v>
      </c>
      <c r="F8" s="140">
        <v>0</v>
      </c>
      <c r="G8" s="140">
        <v>0</v>
      </c>
      <c r="H8" s="140">
        <v>0</v>
      </c>
      <c r="I8" s="140">
        <v>1</v>
      </c>
      <c r="J8" s="140">
        <v>2.7</v>
      </c>
      <c r="K8" s="129"/>
      <c r="S8" s="129"/>
      <c r="T8" s="129"/>
      <c r="U8" s="129"/>
    </row>
    <row r="9" spans="1:21">
      <c r="A9" s="129" t="s">
        <v>70</v>
      </c>
      <c r="B9" s="170">
        <v>6</v>
      </c>
      <c r="C9" s="150">
        <v>7</v>
      </c>
      <c r="D9" s="150">
        <v>2631</v>
      </c>
      <c r="E9" s="140">
        <v>2.7</v>
      </c>
      <c r="F9" s="143"/>
      <c r="G9" s="143"/>
      <c r="H9" s="143"/>
      <c r="I9" s="143"/>
      <c r="J9" s="143"/>
      <c r="K9" s="129"/>
      <c r="S9" s="129"/>
      <c r="T9" s="129"/>
      <c r="U9" s="129"/>
    </row>
    <row r="10" spans="1:21">
      <c r="A10" s="129"/>
      <c r="B10" s="145"/>
      <c r="C10" s="171"/>
      <c r="D10" s="150"/>
      <c r="E10" s="129"/>
    </row>
    <row r="11" spans="1:21">
      <c r="F11" s="143"/>
      <c r="G11" s="143"/>
      <c r="H11" s="143"/>
      <c r="I11" s="143"/>
      <c r="J11" s="143"/>
    </row>
    <row r="12" spans="1:21" s="135" customFormat="1" ht="19.5" customHeight="1">
      <c r="A12" s="208" t="s">
        <v>101</v>
      </c>
      <c r="B12" s="208"/>
      <c r="C12" s="203"/>
      <c r="D12" s="203"/>
      <c r="E12" s="203"/>
      <c r="F12" s="210" t="s">
        <v>33</v>
      </c>
      <c r="G12" s="210"/>
      <c r="H12" s="210"/>
      <c r="I12" s="210"/>
      <c r="J12" s="210"/>
      <c r="K12" s="133"/>
      <c r="L12" s="133"/>
      <c r="M12" s="133"/>
      <c r="N12" s="133"/>
      <c r="U12" s="133"/>
    </row>
    <row r="13" spans="1:21" s="135" customFormat="1" ht="38.25">
      <c r="A13" s="27" t="s">
        <v>34</v>
      </c>
      <c r="B13" s="28" t="s">
        <v>99</v>
      </c>
      <c r="C13" s="28" t="s">
        <v>158</v>
      </c>
      <c r="D13" s="28" t="s">
        <v>159</v>
      </c>
      <c r="E13" s="34" t="s">
        <v>37</v>
      </c>
      <c r="F13" s="34" t="s">
        <v>38</v>
      </c>
      <c r="G13" s="34" t="s">
        <v>39</v>
      </c>
      <c r="H13" s="34" t="s">
        <v>40</v>
      </c>
      <c r="I13" s="34" t="s">
        <v>41</v>
      </c>
      <c r="J13" s="34" t="s">
        <v>42</v>
      </c>
      <c r="K13" s="136"/>
      <c r="L13" s="136"/>
      <c r="M13" s="136"/>
      <c r="N13" s="136"/>
      <c r="U13" s="136"/>
    </row>
    <row r="14" spans="1:21">
      <c r="A14" s="30" t="s">
        <v>66</v>
      </c>
      <c r="C14" s="150"/>
      <c r="D14" s="150"/>
      <c r="E14" s="129"/>
      <c r="F14" s="140"/>
      <c r="G14" s="140"/>
      <c r="H14" s="140"/>
      <c r="I14" s="140"/>
      <c r="J14" s="140"/>
      <c r="M14" s="129"/>
      <c r="N14" s="129"/>
      <c r="O14" s="129"/>
      <c r="P14" s="129"/>
      <c r="Q14" s="129"/>
      <c r="R14" s="129"/>
      <c r="S14" s="129"/>
      <c r="T14" s="129"/>
      <c r="U14" s="129"/>
    </row>
    <row r="15" spans="1:21">
      <c r="A15" s="129" t="s">
        <v>67</v>
      </c>
      <c r="B15" s="145" t="s">
        <v>222</v>
      </c>
      <c r="C15" s="150">
        <v>167</v>
      </c>
      <c r="D15" s="150">
        <v>40426</v>
      </c>
      <c r="E15" s="140">
        <v>4.0999999999999996</v>
      </c>
      <c r="F15" s="140">
        <v>0</v>
      </c>
      <c r="G15" s="140">
        <v>0</v>
      </c>
      <c r="H15" s="140">
        <v>3.9</v>
      </c>
      <c r="I15" s="140">
        <v>6.2</v>
      </c>
      <c r="J15" s="140">
        <v>7.5</v>
      </c>
      <c r="K15" s="129"/>
      <c r="S15" s="129"/>
      <c r="T15" s="129"/>
      <c r="U15" s="129"/>
    </row>
    <row r="16" spans="1:21">
      <c r="A16" s="129" t="s">
        <v>68</v>
      </c>
      <c r="B16" s="145" t="s">
        <v>224</v>
      </c>
      <c r="C16" s="150">
        <v>173</v>
      </c>
      <c r="D16" s="150">
        <v>53786</v>
      </c>
      <c r="E16" s="140">
        <v>3.2</v>
      </c>
      <c r="F16" s="140">
        <v>0</v>
      </c>
      <c r="G16" s="140">
        <v>0</v>
      </c>
      <c r="H16" s="140">
        <v>1.1000000000000001</v>
      </c>
      <c r="I16" s="140">
        <v>4.9000000000000004</v>
      </c>
      <c r="J16" s="140">
        <v>6.8</v>
      </c>
      <c r="K16" s="129"/>
      <c r="L16" s="129"/>
      <c r="M16" s="129"/>
      <c r="N16" s="129"/>
      <c r="O16" s="129"/>
      <c r="P16" s="129"/>
      <c r="S16" s="129"/>
      <c r="T16" s="129"/>
      <c r="U16" s="129"/>
    </row>
    <row r="17" spans="1:21">
      <c r="A17" s="129" t="s">
        <v>69</v>
      </c>
      <c r="B17" s="145" t="s">
        <v>82</v>
      </c>
      <c r="C17" s="150">
        <v>31</v>
      </c>
      <c r="D17" s="150">
        <v>6454</v>
      </c>
      <c r="E17" s="140">
        <v>4.8</v>
      </c>
      <c r="F17" s="143"/>
      <c r="G17" s="143"/>
      <c r="H17" s="143"/>
      <c r="I17" s="143"/>
      <c r="J17" s="143"/>
      <c r="K17" s="129"/>
      <c r="L17" s="129"/>
      <c r="M17" s="129"/>
      <c r="N17" s="129"/>
      <c r="O17" s="129"/>
      <c r="P17" s="129"/>
      <c r="S17" s="129"/>
      <c r="T17" s="129"/>
      <c r="U17" s="129"/>
    </row>
    <row r="18" spans="1:21">
      <c r="A18" s="129" t="s">
        <v>2</v>
      </c>
      <c r="B18" s="145" t="s">
        <v>225</v>
      </c>
      <c r="C18" s="150">
        <v>430</v>
      </c>
      <c r="D18" s="150">
        <v>257966</v>
      </c>
      <c r="E18" s="140">
        <v>1.7</v>
      </c>
      <c r="F18" s="140">
        <v>0</v>
      </c>
      <c r="G18" s="140">
        <v>0.5</v>
      </c>
      <c r="H18" s="140">
        <v>1.3</v>
      </c>
      <c r="I18" s="140">
        <v>2.5</v>
      </c>
      <c r="J18" s="140">
        <v>4.0999999999999996</v>
      </c>
      <c r="K18" s="129"/>
      <c r="S18" s="129"/>
      <c r="T18" s="129"/>
      <c r="U18" s="129"/>
    </row>
    <row r="19" spans="1:21">
      <c r="A19" s="129" t="s">
        <v>70</v>
      </c>
      <c r="B19" s="145" t="s">
        <v>82</v>
      </c>
      <c r="C19" s="150">
        <v>47</v>
      </c>
      <c r="D19" s="150">
        <v>19252</v>
      </c>
      <c r="E19" s="140">
        <v>2.4</v>
      </c>
      <c r="F19" s="143"/>
      <c r="G19" s="143"/>
      <c r="H19" s="143"/>
      <c r="I19" s="143"/>
      <c r="J19" s="143"/>
      <c r="K19" s="129"/>
      <c r="S19" s="129"/>
      <c r="T19" s="129"/>
      <c r="U19" s="129"/>
    </row>
    <row r="20" spans="1:21">
      <c r="A20" s="129"/>
      <c r="E20" s="143"/>
      <c r="F20" s="143"/>
      <c r="G20" s="143"/>
      <c r="H20" s="143"/>
      <c r="I20" s="143"/>
      <c r="J20" s="143"/>
    </row>
    <row r="22" spans="1:21">
      <c r="A22" s="208" t="s">
        <v>103</v>
      </c>
      <c r="B22" s="208"/>
      <c r="C22" s="203"/>
      <c r="D22" s="203"/>
      <c r="E22" s="210" t="s">
        <v>33</v>
      </c>
      <c r="F22" s="210"/>
      <c r="G22" s="210"/>
      <c r="H22" s="210"/>
      <c r="I22" s="210"/>
      <c r="J22" s="210"/>
    </row>
    <row r="23" spans="1:21" ht="51">
      <c r="A23" s="27" t="s">
        <v>55</v>
      </c>
      <c r="B23" s="28" t="s">
        <v>99</v>
      </c>
      <c r="C23" s="28" t="s">
        <v>157</v>
      </c>
      <c r="D23" s="28" t="s">
        <v>56</v>
      </c>
      <c r="E23" s="34" t="s">
        <v>37</v>
      </c>
      <c r="F23" s="34" t="s">
        <v>38</v>
      </c>
      <c r="G23" s="34" t="s">
        <v>39</v>
      </c>
      <c r="H23" s="34" t="s">
        <v>40</v>
      </c>
      <c r="I23" s="34" t="s">
        <v>41</v>
      </c>
      <c r="J23" s="34" t="s">
        <v>42</v>
      </c>
    </row>
    <row r="24" spans="1:21">
      <c r="A24" s="30" t="s">
        <v>66</v>
      </c>
      <c r="C24" s="150"/>
      <c r="D24" s="150"/>
      <c r="E24" s="129"/>
      <c r="F24" s="129"/>
      <c r="G24" s="129"/>
      <c r="H24" s="129"/>
      <c r="I24" s="129"/>
      <c r="J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>
      <c r="A25" s="129" t="s">
        <v>67</v>
      </c>
      <c r="B25" s="149">
        <v>25</v>
      </c>
      <c r="C25" s="150">
        <v>53944</v>
      </c>
      <c r="D25" s="150">
        <v>103814</v>
      </c>
      <c r="E25" s="130">
        <v>0.52</v>
      </c>
      <c r="F25" s="130">
        <v>0.22</v>
      </c>
      <c r="G25" s="130">
        <v>0.32</v>
      </c>
      <c r="H25" s="130">
        <v>0.56000000000000005</v>
      </c>
      <c r="I25" s="130">
        <v>0.75</v>
      </c>
      <c r="J25" s="130">
        <v>0.87</v>
      </c>
      <c r="K25" s="129"/>
      <c r="L25" s="129"/>
      <c r="M25" s="129"/>
      <c r="N25" s="129"/>
      <c r="O25" s="129"/>
      <c r="P25" s="129"/>
    </row>
    <row r="26" spans="1:21">
      <c r="A26" s="129" t="s">
        <v>68</v>
      </c>
      <c r="B26" s="149">
        <v>59</v>
      </c>
      <c r="C26" s="150">
        <v>99646</v>
      </c>
      <c r="D26" s="150">
        <v>284402</v>
      </c>
      <c r="E26" s="130">
        <v>0.35</v>
      </c>
      <c r="F26" s="130">
        <v>0.15</v>
      </c>
      <c r="G26" s="130">
        <v>0.21</v>
      </c>
      <c r="H26" s="130">
        <v>0.33</v>
      </c>
      <c r="I26" s="130">
        <v>0.49</v>
      </c>
      <c r="J26" s="130">
        <v>0.72</v>
      </c>
      <c r="K26" s="129"/>
      <c r="L26" s="129"/>
      <c r="M26" s="129"/>
      <c r="N26" s="129"/>
      <c r="O26" s="129"/>
      <c r="P26" s="129"/>
    </row>
    <row r="27" spans="1:21">
      <c r="A27" s="129" t="s">
        <v>69</v>
      </c>
      <c r="B27" s="149">
        <v>10</v>
      </c>
      <c r="C27" s="150">
        <v>32282</v>
      </c>
      <c r="D27" s="150">
        <v>46449</v>
      </c>
      <c r="E27" s="130">
        <v>0.69</v>
      </c>
      <c r="F27" s="131"/>
      <c r="G27" s="131"/>
      <c r="H27" s="131"/>
      <c r="I27" s="131"/>
      <c r="J27" s="131"/>
      <c r="K27" s="129"/>
      <c r="L27" s="129"/>
      <c r="M27" s="129"/>
      <c r="N27" s="129"/>
      <c r="O27" s="129"/>
      <c r="P27" s="129"/>
    </row>
    <row r="28" spans="1:21">
      <c r="A28" s="129" t="s">
        <v>2</v>
      </c>
      <c r="B28" s="149">
        <v>60</v>
      </c>
      <c r="C28" s="150">
        <v>37365</v>
      </c>
      <c r="D28" s="150">
        <v>291642</v>
      </c>
      <c r="E28" s="130">
        <v>0.13</v>
      </c>
      <c r="F28" s="130">
        <v>0.04</v>
      </c>
      <c r="G28" s="130">
        <v>0.05</v>
      </c>
      <c r="H28" s="130">
        <v>0.08</v>
      </c>
      <c r="I28" s="130">
        <v>0.13</v>
      </c>
      <c r="J28" s="130">
        <v>0.51</v>
      </c>
      <c r="K28" s="129"/>
      <c r="L28" s="129"/>
    </row>
    <row r="29" spans="1:21">
      <c r="A29" s="129" t="s">
        <v>70</v>
      </c>
      <c r="B29" s="149">
        <v>6</v>
      </c>
      <c r="C29" s="150">
        <v>2631</v>
      </c>
      <c r="D29" s="150">
        <v>28231</v>
      </c>
      <c r="E29" s="130">
        <v>0.09</v>
      </c>
      <c r="F29" s="131"/>
      <c r="G29" s="131"/>
      <c r="H29" s="131"/>
      <c r="I29" s="131"/>
      <c r="J29" s="131"/>
      <c r="K29" s="129"/>
      <c r="L29" s="129"/>
    </row>
    <row r="30" spans="1:21">
      <c r="A30" s="129"/>
      <c r="B30" s="149"/>
      <c r="C30" s="150"/>
      <c r="D30" s="150"/>
      <c r="E30" s="129"/>
    </row>
    <row r="32" spans="1:21">
      <c r="A32" s="208" t="s">
        <v>104</v>
      </c>
      <c r="B32" s="208"/>
      <c r="C32" s="203"/>
      <c r="D32" s="203"/>
      <c r="E32" s="210" t="s">
        <v>33</v>
      </c>
      <c r="F32" s="210"/>
      <c r="G32" s="210"/>
      <c r="H32" s="210"/>
      <c r="I32" s="210"/>
      <c r="J32" s="210"/>
    </row>
    <row r="33" spans="1:21" ht="51">
      <c r="A33" s="27" t="s">
        <v>55</v>
      </c>
      <c r="B33" s="28" t="s">
        <v>99</v>
      </c>
      <c r="C33" s="28" t="s">
        <v>159</v>
      </c>
      <c r="D33" s="28" t="s">
        <v>56</v>
      </c>
      <c r="E33" s="34" t="s">
        <v>37</v>
      </c>
      <c r="F33" s="34" t="s">
        <v>38</v>
      </c>
      <c r="G33" s="34" t="s">
        <v>39</v>
      </c>
      <c r="H33" s="34" t="s">
        <v>40</v>
      </c>
      <c r="I33" s="34" t="s">
        <v>41</v>
      </c>
      <c r="J33" s="34" t="s">
        <v>42</v>
      </c>
    </row>
    <row r="34" spans="1:21">
      <c r="A34" s="30" t="s">
        <v>66</v>
      </c>
      <c r="C34" s="150"/>
      <c r="D34" s="150"/>
      <c r="E34" s="129"/>
      <c r="F34" s="129"/>
      <c r="G34" s="129"/>
      <c r="H34" s="129"/>
      <c r="I34" s="129"/>
      <c r="J34" s="129"/>
      <c r="M34" s="129"/>
      <c r="N34" s="129"/>
      <c r="O34" s="129"/>
      <c r="P34" s="129"/>
      <c r="Q34" s="129"/>
      <c r="R34" s="129"/>
      <c r="S34" s="129"/>
      <c r="T34" s="129"/>
      <c r="U34" s="129"/>
    </row>
    <row r="35" spans="1:21">
      <c r="A35" s="129" t="s">
        <v>67</v>
      </c>
      <c r="B35" s="149">
        <v>25</v>
      </c>
      <c r="C35" s="150">
        <v>40426</v>
      </c>
      <c r="D35" s="150">
        <v>100318</v>
      </c>
      <c r="E35" s="130">
        <v>0.4</v>
      </c>
      <c r="F35" s="130">
        <v>0.05</v>
      </c>
      <c r="G35" s="130">
        <v>0.18</v>
      </c>
      <c r="H35" s="130">
        <v>0.47</v>
      </c>
      <c r="I35" s="130">
        <v>0.68</v>
      </c>
      <c r="J35" s="130">
        <v>0.77</v>
      </c>
      <c r="K35" s="129"/>
    </row>
    <row r="36" spans="1:21">
      <c r="A36" s="129" t="s">
        <v>68</v>
      </c>
      <c r="B36" s="149" t="s">
        <v>226</v>
      </c>
      <c r="C36" s="150">
        <v>53786</v>
      </c>
      <c r="D36" s="150">
        <v>272554</v>
      </c>
      <c r="E36" s="130">
        <v>0.2</v>
      </c>
      <c r="F36" s="130">
        <v>0.05</v>
      </c>
      <c r="G36" s="130">
        <v>0.11</v>
      </c>
      <c r="H36" s="130">
        <v>0.18</v>
      </c>
      <c r="I36" s="130">
        <v>0.28999999999999998</v>
      </c>
      <c r="J36" s="130">
        <v>0.37</v>
      </c>
      <c r="K36" s="129"/>
      <c r="L36" s="129"/>
      <c r="M36" s="129"/>
      <c r="N36" s="129"/>
      <c r="O36" s="129"/>
      <c r="P36" s="129"/>
    </row>
    <row r="37" spans="1:21">
      <c r="A37" s="129" t="s">
        <v>69</v>
      </c>
      <c r="B37" s="149">
        <v>9</v>
      </c>
      <c r="C37" s="150">
        <v>6454</v>
      </c>
      <c r="D37" s="150">
        <v>41466</v>
      </c>
      <c r="E37" s="130">
        <v>0.16</v>
      </c>
      <c r="F37" s="131"/>
      <c r="G37" s="131"/>
      <c r="H37" s="131"/>
      <c r="I37" s="131"/>
      <c r="J37" s="131"/>
      <c r="K37" s="129"/>
      <c r="L37" s="129"/>
      <c r="M37" s="129"/>
      <c r="N37" s="129"/>
      <c r="O37" s="129"/>
      <c r="P37" s="129"/>
    </row>
    <row r="38" spans="1:21">
      <c r="A38" s="129" t="s">
        <v>2</v>
      </c>
      <c r="B38" s="149">
        <v>84</v>
      </c>
      <c r="C38" s="150">
        <v>257966</v>
      </c>
      <c r="D38" s="150">
        <v>481748</v>
      </c>
      <c r="E38" s="130">
        <v>0.54</v>
      </c>
      <c r="F38" s="130">
        <v>0.1</v>
      </c>
      <c r="G38" s="130">
        <v>0.28999999999999998</v>
      </c>
      <c r="H38" s="130">
        <v>0.56999999999999995</v>
      </c>
      <c r="I38" s="130">
        <v>0.74</v>
      </c>
      <c r="J38" s="130">
        <v>0.85</v>
      </c>
      <c r="K38" s="129"/>
    </row>
    <row r="39" spans="1:21">
      <c r="A39" s="129" t="s">
        <v>70</v>
      </c>
      <c r="B39" s="149" t="s">
        <v>82</v>
      </c>
      <c r="C39" s="150">
        <v>19252</v>
      </c>
      <c r="D39" s="150">
        <v>40296</v>
      </c>
      <c r="E39" s="130">
        <v>0.48</v>
      </c>
      <c r="F39" s="131"/>
      <c r="G39" s="131"/>
      <c r="H39" s="131"/>
      <c r="I39" s="131"/>
      <c r="J39" s="131"/>
      <c r="K39" s="129"/>
    </row>
    <row r="40" spans="1:21">
      <c r="A40" s="129"/>
      <c r="B40" s="149"/>
      <c r="D40" s="150"/>
      <c r="E40" s="130"/>
      <c r="F40" s="131"/>
      <c r="G40" s="131"/>
      <c r="H40" s="131"/>
      <c r="I40" s="131"/>
      <c r="J40" s="131"/>
      <c r="K40" s="129"/>
    </row>
    <row r="42" spans="1:21">
      <c r="A42" s="202" t="s">
        <v>98</v>
      </c>
      <c r="B42" s="203"/>
      <c r="C42" s="203"/>
      <c r="D42" s="203"/>
      <c r="E42" s="211" t="s">
        <v>105</v>
      </c>
      <c r="F42" s="203"/>
      <c r="G42" s="203"/>
      <c r="H42" s="203"/>
      <c r="I42" s="203"/>
      <c r="J42" s="203"/>
    </row>
    <row r="43" spans="1:21">
      <c r="A43" s="203"/>
      <c r="B43" s="203"/>
      <c r="C43" s="203"/>
      <c r="D43" s="203"/>
      <c r="E43" s="203"/>
      <c r="F43" s="203"/>
      <c r="G43" s="203"/>
      <c r="H43" s="203"/>
      <c r="I43" s="203"/>
      <c r="J43" s="203"/>
    </row>
    <row r="44" spans="1:21">
      <c r="A44" s="211" t="s">
        <v>102</v>
      </c>
      <c r="B44" s="203"/>
      <c r="C44" s="203"/>
      <c r="D44" s="203"/>
      <c r="E44" s="211" t="s">
        <v>106</v>
      </c>
      <c r="F44" s="203"/>
      <c r="G44" s="203"/>
      <c r="H44" s="203"/>
      <c r="I44" s="203"/>
      <c r="J44" s="203"/>
    </row>
    <row r="45" spans="1:21">
      <c r="A45" s="203"/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21" ht="24.75" customHeight="1">
      <c r="A46" s="206" t="s">
        <v>160</v>
      </c>
      <c r="B46" s="207"/>
      <c r="C46" s="207"/>
      <c r="D46" s="207"/>
      <c r="E46" s="203"/>
      <c r="F46" s="203"/>
      <c r="G46" s="203"/>
      <c r="H46" s="203"/>
      <c r="I46" s="203"/>
      <c r="J46" s="148"/>
    </row>
    <row r="48" spans="1:21" ht="30" customHeight="1">
      <c r="A48" s="200" t="s">
        <v>154</v>
      </c>
      <c r="B48" s="201"/>
      <c r="C48" s="201"/>
      <c r="D48" s="201"/>
      <c r="E48" s="201"/>
      <c r="F48" s="201"/>
      <c r="G48" s="201"/>
      <c r="H48" s="201"/>
      <c r="I48" s="201"/>
      <c r="J48" s="201"/>
    </row>
    <row r="50" spans="1:1">
      <c r="A50" s="249" t="s">
        <v>380</v>
      </c>
    </row>
  </sheetData>
  <mergeCells count="15">
    <mergeCell ref="A32:D32"/>
    <mergeCell ref="E32:J32"/>
    <mergeCell ref="A1:J1"/>
    <mergeCell ref="A2:E2"/>
    <mergeCell ref="F2:J2"/>
    <mergeCell ref="A12:E12"/>
    <mergeCell ref="F12:J12"/>
    <mergeCell ref="A22:D22"/>
    <mergeCell ref="E22:J22"/>
    <mergeCell ref="A48:J48"/>
    <mergeCell ref="A42:D43"/>
    <mergeCell ref="E42:J43"/>
    <mergeCell ref="A46:I46"/>
    <mergeCell ref="A44:D45"/>
    <mergeCell ref="E44:J45"/>
  </mergeCells>
  <phoneticPr fontId="11" type="noConversion"/>
  <pageMargins left="0.75" right="0.75" top="1" bottom="1" header="0.5" footer="0.5"/>
  <pageSetup scale="80"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07"/>
  <sheetViews>
    <sheetView workbookViewId="0">
      <pane ySplit="1" topLeftCell="A68" activePane="bottomLeft" state="frozen"/>
      <selection pane="bottomLeft" activeCell="A107" sqref="A107"/>
    </sheetView>
  </sheetViews>
  <sheetFormatPr defaultRowHeight="12.75"/>
  <cols>
    <col min="1" max="1" width="38.42578125" style="141" bestFit="1" customWidth="1"/>
    <col min="2" max="2" width="10.85546875" style="145" customWidth="1"/>
    <col min="3" max="4" width="9.140625" style="144"/>
    <col min="5" max="7" width="7.85546875" style="143" customWidth="1"/>
    <col min="8" max="8" width="9.5703125" style="143" customWidth="1"/>
    <col min="9" max="10" width="7.85546875" style="143" customWidth="1"/>
    <col min="11" max="16384" width="9.140625" style="141"/>
  </cols>
  <sheetData>
    <row r="1" spans="1:22" s="135" customFormat="1" ht="31.5" customHeight="1">
      <c r="A1" s="208" t="s">
        <v>229</v>
      </c>
      <c r="B1" s="203"/>
      <c r="C1" s="203"/>
      <c r="D1" s="203"/>
      <c r="E1" s="203"/>
      <c r="F1" s="203"/>
      <c r="G1" s="203"/>
      <c r="H1" s="203"/>
      <c r="I1" s="203"/>
      <c r="J1" s="203"/>
      <c r="K1" s="151"/>
      <c r="L1" s="152"/>
      <c r="M1" s="133"/>
      <c r="N1" s="133"/>
      <c r="O1" s="133"/>
      <c r="P1" s="133"/>
      <c r="V1" s="133"/>
    </row>
    <row r="2" spans="1:22" s="135" customFormat="1" ht="22.5" customHeight="1">
      <c r="A2" s="208" t="s">
        <v>108</v>
      </c>
      <c r="B2" s="208"/>
      <c r="C2" s="203"/>
      <c r="D2" s="203"/>
      <c r="E2" s="203"/>
      <c r="F2" s="210" t="s">
        <v>33</v>
      </c>
      <c r="G2" s="210"/>
      <c r="H2" s="210"/>
      <c r="I2" s="210"/>
      <c r="J2" s="210"/>
      <c r="K2" s="133"/>
      <c r="L2" s="152"/>
      <c r="M2" s="133"/>
      <c r="N2" s="133"/>
      <c r="O2" s="133"/>
      <c r="P2" s="133"/>
      <c r="V2" s="133"/>
    </row>
    <row r="3" spans="1:22" s="135" customFormat="1" ht="37.5" customHeight="1">
      <c r="A3" s="27" t="s">
        <v>55</v>
      </c>
      <c r="B3" s="40" t="s">
        <v>107</v>
      </c>
      <c r="C3" s="28" t="s">
        <v>71</v>
      </c>
      <c r="D3" s="28" t="s">
        <v>72</v>
      </c>
      <c r="E3" s="34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136"/>
      <c r="L3" s="146"/>
      <c r="M3" s="136"/>
      <c r="N3" s="136"/>
      <c r="O3" s="136"/>
      <c r="P3" s="136"/>
      <c r="V3" s="136"/>
    </row>
    <row r="4" spans="1:22" s="135" customFormat="1">
      <c r="A4" s="29" t="s">
        <v>73</v>
      </c>
      <c r="B4" s="43"/>
      <c r="C4" s="28"/>
      <c r="D4" s="28"/>
      <c r="E4" s="34"/>
      <c r="F4" s="34"/>
      <c r="G4" s="34"/>
      <c r="H4" s="34"/>
      <c r="I4" s="34"/>
      <c r="J4" s="34"/>
      <c r="K4" s="136"/>
      <c r="L4" s="146"/>
      <c r="M4" s="136"/>
      <c r="N4" s="136"/>
      <c r="O4" s="136"/>
      <c r="P4" s="136"/>
      <c r="V4" s="136"/>
    </row>
    <row r="5" spans="1:22">
      <c r="A5" s="129" t="s">
        <v>44</v>
      </c>
      <c r="B5" s="145">
        <v>18</v>
      </c>
      <c r="C5" s="150">
        <v>92</v>
      </c>
      <c r="D5" s="150">
        <v>20921</v>
      </c>
      <c r="E5" s="140">
        <v>4.4000000000000004</v>
      </c>
      <c r="M5" s="129"/>
      <c r="T5" s="129"/>
      <c r="U5" s="129"/>
      <c r="V5" s="129"/>
    </row>
    <row r="6" spans="1:22" ht="25.5">
      <c r="A6" s="142" t="s">
        <v>251</v>
      </c>
      <c r="B6" s="145">
        <v>54</v>
      </c>
      <c r="C6" s="150">
        <v>342</v>
      </c>
      <c r="D6" s="150">
        <v>148501</v>
      </c>
      <c r="E6" s="140">
        <v>2.2999999999999998</v>
      </c>
      <c r="F6" s="140">
        <v>0.2</v>
      </c>
      <c r="G6" s="140">
        <v>0.9</v>
      </c>
      <c r="H6" s="140">
        <v>1.7</v>
      </c>
      <c r="I6" s="140">
        <v>3.1</v>
      </c>
      <c r="J6" s="140">
        <v>4.9000000000000004</v>
      </c>
      <c r="M6" s="129"/>
      <c r="T6" s="129"/>
      <c r="U6" s="129"/>
      <c r="V6" s="129"/>
    </row>
    <row r="7" spans="1:22" ht="25.5">
      <c r="A7" s="142" t="s">
        <v>252</v>
      </c>
      <c r="B7" s="145" t="s">
        <v>97</v>
      </c>
      <c r="C7" s="150">
        <v>351</v>
      </c>
      <c r="D7" s="150">
        <v>173724</v>
      </c>
      <c r="E7" s="140">
        <v>2</v>
      </c>
      <c r="F7" s="140">
        <v>0</v>
      </c>
      <c r="G7" s="140">
        <v>0.3</v>
      </c>
      <c r="H7" s="140">
        <v>1.4</v>
      </c>
      <c r="I7" s="140">
        <v>2.4</v>
      </c>
      <c r="J7" s="140">
        <v>4.5</v>
      </c>
      <c r="M7" s="129"/>
      <c r="T7" s="129"/>
      <c r="U7" s="129"/>
      <c r="V7" s="129"/>
    </row>
    <row r="8" spans="1:22">
      <c r="A8" s="129" t="s">
        <v>45</v>
      </c>
      <c r="B8" s="145" t="s">
        <v>230</v>
      </c>
      <c r="C8" s="150">
        <v>348</v>
      </c>
      <c r="D8" s="150">
        <v>177455</v>
      </c>
      <c r="E8" s="140">
        <v>2</v>
      </c>
      <c r="F8" s="140">
        <v>0</v>
      </c>
      <c r="G8" s="140">
        <v>0.7</v>
      </c>
      <c r="H8" s="140">
        <v>1.6</v>
      </c>
      <c r="I8" s="140">
        <v>3</v>
      </c>
      <c r="J8" s="140">
        <v>4</v>
      </c>
      <c r="M8" s="129"/>
      <c r="T8" s="129"/>
      <c r="U8" s="129"/>
      <c r="V8" s="129"/>
    </row>
    <row r="9" spans="1:22" ht="25.5">
      <c r="A9" s="142" t="s">
        <v>253</v>
      </c>
      <c r="B9" s="145">
        <v>95</v>
      </c>
      <c r="C9" s="150">
        <v>593</v>
      </c>
      <c r="D9" s="150">
        <v>260079</v>
      </c>
      <c r="E9" s="140">
        <v>2.2999999999999998</v>
      </c>
      <c r="F9" s="140">
        <v>0</v>
      </c>
      <c r="G9" s="140">
        <v>0.7</v>
      </c>
      <c r="H9" s="140">
        <v>1.9</v>
      </c>
      <c r="I9" s="140">
        <v>3</v>
      </c>
      <c r="J9" s="140">
        <v>5.4</v>
      </c>
      <c r="M9" s="129"/>
      <c r="T9" s="129"/>
      <c r="U9" s="129"/>
      <c r="V9" s="129"/>
    </row>
    <row r="10" spans="1:22" ht="25.5">
      <c r="A10" s="142" t="s">
        <v>254</v>
      </c>
      <c r="B10" s="145" t="s">
        <v>231</v>
      </c>
      <c r="C10" s="150">
        <v>449</v>
      </c>
      <c r="D10" s="150">
        <v>348334</v>
      </c>
      <c r="E10" s="140">
        <v>1.3</v>
      </c>
      <c r="F10" s="140">
        <v>0</v>
      </c>
      <c r="G10" s="140">
        <v>0</v>
      </c>
      <c r="H10" s="140">
        <v>0</v>
      </c>
      <c r="I10" s="140">
        <v>1.8</v>
      </c>
      <c r="J10" s="140">
        <v>3.1</v>
      </c>
      <c r="M10" s="129"/>
      <c r="T10" s="129"/>
      <c r="U10" s="129"/>
      <c r="V10" s="129"/>
    </row>
    <row r="11" spans="1:22" ht="25.5">
      <c r="A11" s="142" t="s">
        <v>255</v>
      </c>
      <c r="B11" s="145" t="s">
        <v>232</v>
      </c>
      <c r="C11" s="150">
        <v>510</v>
      </c>
      <c r="D11" s="150">
        <v>410556</v>
      </c>
      <c r="E11" s="140">
        <v>1.2</v>
      </c>
      <c r="F11" s="140">
        <v>0</v>
      </c>
      <c r="G11" s="140">
        <v>0.4</v>
      </c>
      <c r="H11" s="140">
        <v>1.1000000000000001</v>
      </c>
      <c r="I11" s="140">
        <v>1.8</v>
      </c>
      <c r="J11" s="140">
        <v>3</v>
      </c>
      <c r="M11" s="129"/>
      <c r="T11" s="129"/>
      <c r="U11" s="129"/>
      <c r="V11" s="129"/>
    </row>
    <row r="12" spans="1:22">
      <c r="A12" s="129" t="s">
        <v>50</v>
      </c>
      <c r="B12" s="145">
        <v>14</v>
      </c>
      <c r="C12" s="150">
        <v>124</v>
      </c>
      <c r="D12" s="150">
        <v>32777</v>
      </c>
      <c r="E12" s="140">
        <v>3.8</v>
      </c>
      <c r="M12" s="129"/>
      <c r="T12" s="129"/>
      <c r="U12" s="129"/>
      <c r="V12" s="129"/>
    </row>
    <row r="13" spans="1:22">
      <c r="A13" s="129" t="s">
        <v>51</v>
      </c>
      <c r="B13" s="145">
        <v>33</v>
      </c>
      <c r="C13" s="150">
        <v>357</v>
      </c>
      <c r="D13" s="150">
        <v>81783</v>
      </c>
      <c r="E13" s="140">
        <v>4.4000000000000004</v>
      </c>
      <c r="F13" s="140">
        <v>0.1</v>
      </c>
      <c r="G13" s="140">
        <v>1.6</v>
      </c>
      <c r="H13" s="140">
        <v>3.6</v>
      </c>
      <c r="I13" s="140">
        <v>6.8</v>
      </c>
      <c r="J13" s="140">
        <v>10.5</v>
      </c>
      <c r="M13" s="129"/>
      <c r="T13" s="129"/>
      <c r="U13" s="129"/>
      <c r="V13" s="129"/>
    </row>
    <row r="14" spans="1:22">
      <c r="A14" s="129" t="s">
        <v>47</v>
      </c>
      <c r="B14" s="145">
        <v>9</v>
      </c>
      <c r="C14" s="150">
        <v>25</v>
      </c>
      <c r="D14" s="150">
        <v>9187</v>
      </c>
      <c r="E14" s="140">
        <v>2.7</v>
      </c>
      <c r="M14" s="129"/>
      <c r="T14" s="129"/>
      <c r="U14" s="129"/>
      <c r="V14" s="129"/>
    </row>
    <row r="15" spans="1:22">
      <c r="A15" s="129" t="s">
        <v>49</v>
      </c>
      <c r="B15" s="145" t="s">
        <v>76</v>
      </c>
      <c r="C15" s="150">
        <v>1</v>
      </c>
      <c r="D15" s="150">
        <v>1244</v>
      </c>
      <c r="E15" s="140">
        <v>0.8</v>
      </c>
      <c r="M15" s="129"/>
      <c r="T15" s="129"/>
      <c r="U15" s="129"/>
      <c r="V15" s="129"/>
    </row>
    <row r="16" spans="1:22">
      <c r="A16" s="129" t="s">
        <v>48</v>
      </c>
      <c r="B16" s="145" t="s">
        <v>233</v>
      </c>
      <c r="C16" s="150">
        <v>139</v>
      </c>
      <c r="D16" s="150">
        <v>49935</v>
      </c>
      <c r="E16" s="140">
        <v>2.8</v>
      </c>
      <c r="F16" s="140">
        <v>0</v>
      </c>
      <c r="G16" s="140">
        <v>0</v>
      </c>
      <c r="H16" s="140">
        <v>1.4</v>
      </c>
      <c r="I16" s="140">
        <v>3.5</v>
      </c>
      <c r="J16" s="140">
        <v>5.5</v>
      </c>
      <c r="M16" s="129"/>
      <c r="T16" s="129"/>
      <c r="U16" s="129"/>
      <c r="V16" s="129"/>
    </row>
    <row r="17" spans="1:22">
      <c r="A17" s="129" t="s">
        <v>59</v>
      </c>
      <c r="B17" s="145">
        <v>5</v>
      </c>
      <c r="C17" s="150">
        <v>18</v>
      </c>
      <c r="D17" s="150">
        <v>7136</v>
      </c>
      <c r="E17" s="140">
        <v>2.5</v>
      </c>
      <c r="M17" s="129"/>
      <c r="T17" s="129"/>
      <c r="U17" s="129"/>
      <c r="V17" s="129"/>
    </row>
    <row r="18" spans="1:22">
      <c r="A18" s="129" t="s">
        <v>52</v>
      </c>
      <c r="B18" s="145">
        <v>92</v>
      </c>
      <c r="C18" s="150">
        <v>611</v>
      </c>
      <c r="D18" s="150">
        <v>235104</v>
      </c>
      <c r="E18" s="140">
        <v>2.6</v>
      </c>
      <c r="F18" s="140">
        <v>0</v>
      </c>
      <c r="G18" s="140">
        <v>0.5</v>
      </c>
      <c r="H18" s="140">
        <v>2</v>
      </c>
      <c r="I18" s="140">
        <v>3.4</v>
      </c>
      <c r="J18" s="140">
        <v>5.5</v>
      </c>
      <c r="M18" s="129"/>
      <c r="T18" s="129"/>
      <c r="U18" s="129"/>
      <c r="V18" s="129"/>
    </row>
    <row r="19" spans="1:22">
      <c r="A19" s="129" t="s">
        <v>46</v>
      </c>
      <c r="B19" s="145">
        <v>92</v>
      </c>
      <c r="C19" s="150">
        <v>307</v>
      </c>
      <c r="D19" s="150">
        <v>184567</v>
      </c>
      <c r="E19" s="140">
        <v>1.7</v>
      </c>
      <c r="F19" s="140">
        <v>0</v>
      </c>
      <c r="G19" s="140">
        <v>0.5</v>
      </c>
      <c r="H19" s="140">
        <v>1.2</v>
      </c>
      <c r="I19" s="140">
        <v>2.4</v>
      </c>
      <c r="J19" s="140">
        <v>3.6</v>
      </c>
      <c r="M19" s="129"/>
      <c r="T19" s="129"/>
      <c r="U19" s="129"/>
      <c r="V19" s="129"/>
    </row>
    <row r="20" spans="1:22">
      <c r="A20" s="129" t="s">
        <v>53</v>
      </c>
      <c r="B20" s="145">
        <v>42</v>
      </c>
      <c r="C20" s="150">
        <v>437</v>
      </c>
      <c r="D20" s="150">
        <v>126916</v>
      </c>
      <c r="E20" s="140">
        <v>3.4</v>
      </c>
      <c r="F20" s="140">
        <v>0.6</v>
      </c>
      <c r="G20" s="140">
        <v>1.7</v>
      </c>
      <c r="H20" s="140">
        <v>2.8</v>
      </c>
      <c r="I20" s="140">
        <v>4.5</v>
      </c>
      <c r="J20" s="140">
        <v>6.7</v>
      </c>
      <c r="M20" s="129"/>
      <c r="T20" s="129"/>
      <c r="U20" s="129"/>
      <c r="V20" s="129"/>
    </row>
    <row r="21" spans="1:22">
      <c r="A21" s="30" t="s">
        <v>74</v>
      </c>
      <c r="B21" s="149"/>
      <c r="C21" s="150"/>
      <c r="D21" s="150"/>
      <c r="E21" s="140"/>
      <c r="F21" s="140"/>
      <c r="G21" s="140"/>
      <c r="H21" s="140"/>
      <c r="I21" s="140"/>
      <c r="J21" s="140"/>
      <c r="M21" s="129"/>
      <c r="T21" s="129"/>
      <c r="U21" s="129"/>
      <c r="V21" s="129"/>
    </row>
    <row r="22" spans="1:22">
      <c r="A22" s="129" t="s">
        <v>67</v>
      </c>
      <c r="B22" s="145" t="s">
        <v>77</v>
      </c>
      <c r="C22" s="150">
        <v>8</v>
      </c>
      <c r="D22" s="150">
        <v>4093</v>
      </c>
      <c r="E22" s="140">
        <v>2</v>
      </c>
      <c r="M22" s="129"/>
      <c r="T22" s="129"/>
      <c r="U22" s="129"/>
      <c r="V22" s="129"/>
    </row>
    <row r="23" spans="1:22">
      <c r="A23" s="129" t="s">
        <v>68</v>
      </c>
      <c r="B23" s="145" t="s">
        <v>234</v>
      </c>
      <c r="C23" s="150">
        <v>93</v>
      </c>
      <c r="D23" s="150">
        <v>39459</v>
      </c>
      <c r="E23" s="140">
        <v>2.4</v>
      </c>
      <c r="F23" s="140">
        <v>0</v>
      </c>
      <c r="G23" s="140">
        <v>1</v>
      </c>
      <c r="H23" s="140">
        <v>2.6</v>
      </c>
      <c r="I23" s="140">
        <v>4.8</v>
      </c>
      <c r="J23" s="140">
        <v>6</v>
      </c>
      <c r="M23" s="129"/>
      <c r="T23" s="129"/>
      <c r="U23" s="129"/>
      <c r="V23" s="129"/>
    </row>
    <row r="24" spans="1:22">
      <c r="A24" s="129" t="s">
        <v>69</v>
      </c>
      <c r="B24" s="145" t="s">
        <v>64</v>
      </c>
      <c r="C24" s="150">
        <v>2</v>
      </c>
      <c r="D24" s="150">
        <v>555</v>
      </c>
      <c r="E24" s="140">
        <v>3.6</v>
      </c>
      <c r="M24" s="129"/>
      <c r="T24" s="129"/>
      <c r="U24" s="129"/>
      <c r="V24" s="129"/>
    </row>
    <row r="25" spans="1:22">
      <c r="A25" s="129" t="s">
        <v>2</v>
      </c>
      <c r="B25" s="145">
        <v>62</v>
      </c>
      <c r="C25" s="150">
        <v>449</v>
      </c>
      <c r="D25" s="150">
        <v>169450</v>
      </c>
      <c r="E25" s="140">
        <v>2.6</v>
      </c>
      <c r="F25" s="140">
        <v>0.1</v>
      </c>
      <c r="G25" s="140">
        <v>0.9</v>
      </c>
      <c r="H25" s="140">
        <v>2.1</v>
      </c>
      <c r="I25" s="140">
        <v>3.9</v>
      </c>
      <c r="J25" s="140">
        <v>6.2</v>
      </c>
      <c r="M25" s="129"/>
      <c r="T25" s="129"/>
      <c r="U25" s="129"/>
      <c r="V25" s="129"/>
    </row>
    <row r="26" spans="1:22">
      <c r="A26" s="30" t="s">
        <v>60</v>
      </c>
      <c r="B26" s="153"/>
      <c r="C26" s="150"/>
      <c r="D26" s="150"/>
      <c r="E26" s="140"/>
      <c r="U26" s="144"/>
    </row>
    <row r="27" spans="1:22">
      <c r="A27" s="129" t="s">
        <v>1</v>
      </c>
      <c r="B27" s="145" t="s">
        <v>235</v>
      </c>
      <c r="C27" s="150">
        <v>389</v>
      </c>
      <c r="D27" s="150">
        <v>206562</v>
      </c>
      <c r="E27" s="140">
        <v>1.9</v>
      </c>
      <c r="F27" s="140">
        <v>0</v>
      </c>
      <c r="G27" s="140">
        <v>0</v>
      </c>
      <c r="H27" s="140">
        <v>1.2</v>
      </c>
      <c r="I27" s="140">
        <v>2.6</v>
      </c>
      <c r="J27" s="140">
        <v>4.3</v>
      </c>
      <c r="M27" s="129"/>
      <c r="T27" s="129"/>
      <c r="U27" s="129"/>
      <c r="V27" s="129"/>
    </row>
    <row r="28" spans="1:22">
      <c r="A28" s="129" t="s">
        <v>345</v>
      </c>
      <c r="B28" s="145" t="s">
        <v>236</v>
      </c>
      <c r="C28" s="150">
        <v>6</v>
      </c>
      <c r="D28" s="150">
        <v>4526</v>
      </c>
      <c r="E28" s="140">
        <v>1.3</v>
      </c>
      <c r="F28" s="140">
        <v>0</v>
      </c>
      <c r="G28" s="140">
        <v>0</v>
      </c>
      <c r="H28" s="140">
        <v>0</v>
      </c>
      <c r="I28" s="140">
        <v>0</v>
      </c>
      <c r="J28" s="140">
        <v>5</v>
      </c>
      <c r="M28" s="129"/>
      <c r="T28" s="129"/>
      <c r="U28" s="129"/>
      <c r="V28" s="129"/>
    </row>
    <row r="29" spans="1:22">
      <c r="A29" s="129" t="s">
        <v>346</v>
      </c>
      <c r="B29" s="145">
        <v>6</v>
      </c>
      <c r="C29" s="150">
        <v>12</v>
      </c>
      <c r="D29" s="150">
        <v>9992</v>
      </c>
      <c r="E29" s="140">
        <v>1.2</v>
      </c>
      <c r="M29" s="129"/>
      <c r="T29" s="129"/>
      <c r="U29" s="129"/>
      <c r="V29" s="129"/>
    </row>
    <row r="30" spans="1:22">
      <c r="A30" s="129" t="s">
        <v>348</v>
      </c>
      <c r="B30" s="145" t="s">
        <v>63</v>
      </c>
      <c r="C30" s="150">
        <v>12</v>
      </c>
      <c r="D30" s="150">
        <v>11765</v>
      </c>
      <c r="E30" s="140">
        <v>1</v>
      </c>
      <c r="M30" s="129"/>
      <c r="T30" s="129"/>
      <c r="U30" s="129"/>
      <c r="V30" s="129"/>
    </row>
    <row r="31" spans="1:22">
      <c r="A31" s="129" t="s">
        <v>349</v>
      </c>
      <c r="B31" s="145" t="s">
        <v>237</v>
      </c>
      <c r="C31" s="150">
        <v>5</v>
      </c>
      <c r="D31" s="150">
        <v>7449</v>
      </c>
      <c r="E31" s="140">
        <v>0.7</v>
      </c>
      <c r="M31" s="129"/>
      <c r="T31" s="129"/>
      <c r="U31" s="129"/>
      <c r="V31" s="129"/>
    </row>
    <row r="32" spans="1:22">
      <c r="A32" s="129" t="s">
        <v>364</v>
      </c>
      <c r="B32" s="145" t="s">
        <v>238</v>
      </c>
      <c r="C32" s="150">
        <v>7</v>
      </c>
      <c r="D32" s="150">
        <v>20079</v>
      </c>
      <c r="E32" s="140">
        <v>0.3</v>
      </c>
      <c r="F32" s="140">
        <v>0</v>
      </c>
      <c r="G32" s="140">
        <v>0</v>
      </c>
      <c r="H32" s="140">
        <v>0</v>
      </c>
      <c r="I32" s="140">
        <v>0</v>
      </c>
      <c r="J32" s="140">
        <v>1.7</v>
      </c>
      <c r="M32" s="129"/>
      <c r="T32" s="129"/>
      <c r="U32" s="129"/>
      <c r="V32" s="129"/>
    </row>
    <row r="33" spans="1:22">
      <c r="A33" s="129" t="s">
        <v>350</v>
      </c>
      <c r="B33" s="145" t="s">
        <v>239</v>
      </c>
      <c r="C33" s="150">
        <v>430</v>
      </c>
      <c r="D33" s="150">
        <v>230952</v>
      </c>
      <c r="E33" s="140">
        <v>1.9</v>
      </c>
      <c r="F33" s="140">
        <v>0</v>
      </c>
      <c r="G33" s="140">
        <v>0</v>
      </c>
      <c r="H33" s="140">
        <v>1.4</v>
      </c>
      <c r="I33" s="140">
        <v>2.4</v>
      </c>
      <c r="J33" s="140">
        <v>4.3</v>
      </c>
      <c r="M33" s="129"/>
      <c r="T33" s="129"/>
      <c r="U33" s="129"/>
      <c r="V33" s="129"/>
    </row>
    <row r="34" spans="1:22">
      <c r="A34" s="129" t="s">
        <v>351</v>
      </c>
      <c r="B34" s="145" t="s">
        <v>240</v>
      </c>
      <c r="C34" s="150">
        <v>1141</v>
      </c>
      <c r="D34" s="150">
        <v>711849</v>
      </c>
      <c r="E34" s="140">
        <v>1.6</v>
      </c>
      <c r="F34" s="140">
        <v>0</v>
      </c>
      <c r="G34" s="140">
        <v>0</v>
      </c>
      <c r="H34" s="140">
        <v>1</v>
      </c>
      <c r="I34" s="140">
        <v>2.5</v>
      </c>
      <c r="J34" s="140">
        <v>4.2</v>
      </c>
      <c r="M34" s="129"/>
      <c r="T34" s="129"/>
      <c r="U34" s="129"/>
      <c r="V34" s="129"/>
    </row>
    <row r="35" spans="1:22">
      <c r="A35" s="129" t="s">
        <v>352</v>
      </c>
      <c r="B35" s="145">
        <v>11</v>
      </c>
      <c r="C35" s="150">
        <v>39</v>
      </c>
      <c r="D35" s="150">
        <v>12583</v>
      </c>
      <c r="E35" s="140">
        <v>3.1</v>
      </c>
      <c r="M35" s="129"/>
      <c r="T35" s="129"/>
      <c r="U35" s="129"/>
      <c r="V35" s="129"/>
    </row>
    <row r="36" spans="1:22">
      <c r="A36" s="129" t="s">
        <v>51</v>
      </c>
      <c r="B36" s="145">
        <v>17</v>
      </c>
      <c r="C36" s="150">
        <v>52</v>
      </c>
      <c r="D36" s="150">
        <v>21828</v>
      </c>
      <c r="E36" s="140">
        <v>2.4</v>
      </c>
      <c r="M36" s="129"/>
      <c r="T36" s="129"/>
      <c r="U36" s="129"/>
      <c r="V36" s="129"/>
    </row>
    <row r="37" spans="1:22">
      <c r="A37" s="129" t="s">
        <v>353</v>
      </c>
      <c r="B37" s="145" t="s">
        <v>243</v>
      </c>
      <c r="C37" s="150">
        <v>154</v>
      </c>
      <c r="D37" s="150">
        <v>95010</v>
      </c>
      <c r="E37" s="140">
        <v>1.6</v>
      </c>
      <c r="F37" s="140">
        <v>0</v>
      </c>
      <c r="G37" s="140">
        <v>0</v>
      </c>
      <c r="H37" s="140">
        <v>0.6</v>
      </c>
      <c r="I37" s="140">
        <v>2.7</v>
      </c>
      <c r="J37" s="140">
        <v>3.5</v>
      </c>
      <c r="M37" s="129"/>
      <c r="T37" s="129"/>
      <c r="U37" s="129"/>
      <c r="V37" s="129"/>
    </row>
    <row r="38" spans="1:22">
      <c r="A38" s="129" t="s">
        <v>354</v>
      </c>
      <c r="B38" s="145">
        <v>5</v>
      </c>
      <c r="C38" s="150">
        <v>14</v>
      </c>
      <c r="D38" s="150">
        <v>7070</v>
      </c>
      <c r="E38" s="140">
        <v>2</v>
      </c>
      <c r="M38" s="129"/>
      <c r="T38" s="129"/>
      <c r="U38" s="129"/>
      <c r="V38" s="129"/>
    </row>
    <row r="39" spans="1:22">
      <c r="A39" s="129" t="s">
        <v>356</v>
      </c>
      <c r="B39" s="145" t="s">
        <v>241</v>
      </c>
      <c r="C39" s="150">
        <v>11</v>
      </c>
      <c r="D39" s="150">
        <v>8293</v>
      </c>
      <c r="E39" s="140">
        <v>1.3</v>
      </c>
      <c r="F39" s="140">
        <v>0</v>
      </c>
      <c r="G39" s="140">
        <v>0</v>
      </c>
      <c r="H39" s="140">
        <v>0</v>
      </c>
      <c r="I39" s="140">
        <v>0</v>
      </c>
      <c r="J39" s="140">
        <v>6.2</v>
      </c>
      <c r="M39" s="129"/>
      <c r="T39" s="129"/>
      <c r="U39" s="129"/>
      <c r="V39" s="129"/>
    </row>
    <row r="40" spans="1:22">
      <c r="A40" s="129" t="s">
        <v>368</v>
      </c>
      <c r="B40" s="145" t="s">
        <v>242</v>
      </c>
      <c r="C40" s="150">
        <v>2</v>
      </c>
      <c r="D40" s="150">
        <v>1249</v>
      </c>
      <c r="E40" s="140">
        <v>1.6</v>
      </c>
      <c r="M40" s="129"/>
      <c r="T40" s="129"/>
      <c r="U40" s="129"/>
      <c r="V40" s="129"/>
    </row>
    <row r="41" spans="1:22">
      <c r="A41" s="129" t="s">
        <v>357</v>
      </c>
      <c r="B41" s="145" t="s">
        <v>64</v>
      </c>
      <c r="C41" s="150">
        <v>1</v>
      </c>
      <c r="D41" s="150">
        <v>371</v>
      </c>
      <c r="E41" s="140">
        <v>2.7</v>
      </c>
      <c r="M41" s="129"/>
      <c r="T41" s="129"/>
      <c r="U41" s="129"/>
      <c r="V41" s="129"/>
    </row>
    <row r="42" spans="1:22">
      <c r="A42" s="129" t="s">
        <v>358</v>
      </c>
      <c r="B42" s="145" t="s">
        <v>244</v>
      </c>
      <c r="C42" s="150">
        <v>31</v>
      </c>
      <c r="D42" s="150">
        <v>37566</v>
      </c>
      <c r="E42" s="140">
        <v>0.8</v>
      </c>
      <c r="F42" s="140">
        <v>0</v>
      </c>
      <c r="G42" s="140">
        <v>0</v>
      </c>
      <c r="H42" s="140">
        <v>0</v>
      </c>
      <c r="I42" s="140">
        <v>0.8</v>
      </c>
      <c r="J42" s="140">
        <v>2.9</v>
      </c>
      <c r="M42" s="129"/>
      <c r="T42" s="129"/>
      <c r="U42" s="129"/>
      <c r="V42" s="129"/>
    </row>
    <row r="43" spans="1:22">
      <c r="A43" s="129" t="s">
        <v>359</v>
      </c>
      <c r="B43" s="145">
        <v>5</v>
      </c>
      <c r="C43" s="150">
        <v>17</v>
      </c>
      <c r="D43" s="150">
        <v>9917</v>
      </c>
      <c r="E43" s="140">
        <v>1.7</v>
      </c>
      <c r="M43" s="129"/>
      <c r="T43" s="129"/>
      <c r="U43" s="129"/>
      <c r="V43" s="129"/>
    </row>
    <row r="44" spans="1:22">
      <c r="A44" s="129" t="s">
        <v>360</v>
      </c>
      <c r="B44" s="145" t="s">
        <v>245</v>
      </c>
      <c r="C44" s="150">
        <v>258</v>
      </c>
      <c r="D44" s="150">
        <v>68055</v>
      </c>
      <c r="E44" s="140">
        <v>3.8</v>
      </c>
      <c r="F44" s="140">
        <v>0</v>
      </c>
      <c r="G44" s="140">
        <v>0</v>
      </c>
      <c r="H44" s="140">
        <v>2.4</v>
      </c>
      <c r="I44" s="140">
        <v>4.8</v>
      </c>
      <c r="J44" s="140">
        <v>9.1999999999999993</v>
      </c>
      <c r="M44" s="129"/>
      <c r="T44" s="129"/>
      <c r="U44" s="129"/>
      <c r="V44" s="129"/>
    </row>
    <row r="45" spans="1:22">
      <c r="A45" s="129" t="s">
        <v>52</v>
      </c>
      <c r="B45" s="145">
        <v>109</v>
      </c>
      <c r="C45" s="150">
        <v>285</v>
      </c>
      <c r="D45" s="150">
        <v>155042</v>
      </c>
      <c r="E45" s="140">
        <v>1.8</v>
      </c>
      <c r="F45" s="140">
        <v>0</v>
      </c>
      <c r="G45" s="140">
        <v>0</v>
      </c>
      <c r="H45" s="140">
        <v>1.4</v>
      </c>
      <c r="I45" s="140">
        <v>2.7</v>
      </c>
      <c r="J45" s="140">
        <v>4.7</v>
      </c>
      <c r="M45" s="129"/>
      <c r="T45" s="129"/>
      <c r="U45" s="129"/>
      <c r="V45" s="129"/>
    </row>
    <row r="46" spans="1:22">
      <c r="A46" s="129" t="s">
        <v>361</v>
      </c>
      <c r="B46" s="145" t="s">
        <v>75</v>
      </c>
      <c r="C46" s="150">
        <v>20</v>
      </c>
      <c r="D46" s="150">
        <v>6160</v>
      </c>
      <c r="E46" s="140">
        <v>3.2</v>
      </c>
      <c r="M46" s="129"/>
      <c r="T46" s="129"/>
      <c r="U46" s="129"/>
      <c r="V46" s="129"/>
    </row>
    <row r="47" spans="1:22">
      <c r="A47" s="30" t="s">
        <v>61</v>
      </c>
      <c r="B47" s="153"/>
      <c r="C47" s="150"/>
      <c r="D47" s="150"/>
      <c r="E47" s="140"/>
      <c r="U47" s="144"/>
    </row>
    <row r="48" spans="1:22">
      <c r="A48" s="129" t="s">
        <v>217</v>
      </c>
      <c r="B48" s="149">
        <v>10</v>
      </c>
      <c r="C48" s="150">
        <v>17</v>
      </c>
      <c r="D48" s="150">
        <v>6962</v>
      </c>
      <c r="E48" s="140">
        <v>2.4</v>
      </c>
      <c r="M48" s="129"/>
      <c r="T48" s="129"/>
      <c r="U48" s="129"/>
      <c r="V48" s="129"/>
    </row>
    <row r="51" spans="1:10">
      <c r="A51" s="208" t="s">
        <v>109</v>
      </c>
      <c r="B51" s="208"/>
      <c r="C51" s="203"/>
      <c r="D51" s="203"/>
      <c r="E51" s="210" t="s">
        <v>33</v>
      </c>
      <c r="F51" s="210"/>
      <c r="G51" s="210"/>
      <c r="H51" s="210"/>
      <c r="I51" s="210"/>
      <c r="J51" s="210"/>
    </row>
    <row r="52" spans="1:10" ht="38.25">
      <c r="A52" s="27" t="s">
        <v>55</v>
      </c>
      <c r="B52" s="40" t="s">
        <v>107</v>
      </c>
      <c r="C52" s="28" t="s">
        <v>72</v>
      </c>
      <c r="D52" s="28" t="s">
        <v>79</v>
      </c>
      <c r="E52" s="34" t="s">
        <v>37</v>
      </c>
      <c r="F52" s="34" t="s">
        <v>38</v>
      </c>
      <c r="G52" s="34" t="s">
        <v>39</v>
      </c>
      <c r="H52" s="34" t="s">
        <v>40</v>
      </c>
      <c r="I52" s="34" t="s">
        <v>41</v>
      </c>
      <c r="J52" s="34" t="s">
        <v>42</v>
      </c>
    </row>
    <row r="53" spans="1:10">
      <c r="A53" s="29" t="s">
        <v>73</v>
      </c>
    </row>
    <row r="54" spans="1:10">
      <c r="A54" s="129" t="s">
        <v>44</v>
      </c>
      <c r="B54" s="145">
        <v>18</v>
      </c>
      <c r="C54" s="150">
        <v>20921</v>
      </c>
      <c r="D54" s="150">
        <v>37161</v>
      </c>
      <c r="E54" s="130">
        <v>0.56000000000000005</v>
      </c>
      <c r="F54" s="131"/>
      <c r="G54" s="131"/>
      <c r="H54" s="131"/>
      <c r="I54" s="131"/>
      <c r="J54" s="131"/>
    </row>
    <row r="55" spans="1:10" ht="25.5">
      <c r="A55" s="142" t="s">
        <v>251</v>
      </c>
      <c r="B55" s="145">
        <v>54</v>
      </c>
      <c r="C55" s="150">
        <v>148501</v>
      </c>
      <c r="D55" s="150">
        <v>200735</v>
      </c>
      <c r="E55" s="130">
        <v>0.74</v>
      </c>
      <c r="F55" s="130">
        <v>0.55000000000000004</v>
      </c>
      <c r="G55" s="130">
        <v>0.65</v>
      </c>
      <c r="H55" s="130">
        <v>0.75</v>
      </c>
      <c r="I55" s="130">
        <v>0.82</v>
      </c>
      <c r="J55" s="130">
        <v>0.88</v>
      </c>
    </row>
    <row r="56" spans="1:10" ht="25.5">
      <c r="A56" s="142" t="s">
        <v>252</v>
      </c>
      <c r="B56" s="145">
        <v>70</v>
      </c>
      <c r="C56" s="150">
        <v>173724</v>
      </c>
      <c r="D56" s="150">
        <v>260799</v>
      </c>
      <c r="E56" s="130">
        <v>0.67</v>
      </c>
      <c r="F56" s="130">
        <v>0.37</v>
      </c>
      <c r="G56" s="130">
        <v>0.57999999999999996</v>
      </c>
      <c r="H56" s="130">
        <v>0.72</v>
      </c>
      <c r="I56" s="130">
        <v>0.8</v>
      </c>
      <c r="J56" s="130">
        <v>0.86</v>
      </c>
    </row>
    <row r="57" spans="1:10">
      <c r="A57" s="129" t="s">
        <v>45</v>
      </c>
      <c r="B57" s="145" t="s">
        <v>246</v>
      </c>
      <c r="C57" s="150">
        <v>177455</v>
      </c>
      <c r="D57" s="150">
        <v>345315</v>
      </c>
      <c r="E57" s="130">
        <v>0.51</v>
      </c>
      <c r="F57" s="130">
        <v>0.26</v>
      </c>
      <c r="G57" s="130">
        <v>0.4</v>
      </c>
      <c r="H57" s="130">
        <v>0.55000000000000004</v>
      </c>
      <c r="I57" s="130">
        <v>0.66</v>
      </c>
      <c r="J57" s="130">
        <v>0.77</v>
      </c>
    </row>
    <row r="58" spans="1:10" ht="25.5">
      <c r="A58" s="142" t="s">
        <v>253</v>
      </c>
      <c r="B58" s="145">
        <v>95</v>
      </c>
      <c r="C58" s="150">
        <v>260079</v>
      </c>
      <c r="D58" s="150">
        <v>357500</v>
      </c>
      <c r="E58" s="130">
        <v>0.73</v>
      </c>
      <c r="F58" s="130">
        <v>0.51</v>
      </c>
      <c r="G58" s="130">
        <v>0.68</v>
      </c>
      <c r="H58" s="130">
        <v>0.76</v>
      </c>
      <c r="I58" s="130">
        <v>0.81</v>
      </c>
      <c r="J58" s="130">
        <v>0.85</v>
      </c>
    </row>
    <row r="59" spans="1:10" ht="25.5">
      <c r="A59" s="142" t="s">
        <v>254</v>
      </c>
      <c r="B59" s="145" t="s">
        <v>247</v>
      </c>
      <c r="C59" s="150">
        <v>348334</v>
      </c>
      <c r="D59" s="150">
        <v>518740</v>
      </c>
      <c r="E59" s="130">
        <v>0.67</v>
      </c>
      <c r="F59" s="130">
        <v>0.38</v>
      </c>
      <c r="G59" s="130">
        <v>0.5</v>
      </c>
      <c r="H59" s="130">
        <v>0.65</v>
      </c>
      <c r="I59" s="130">
        <v>0.78</v>
      </c>
      <c r="J59" s="130">
        <v>0.86</v>
      </c>
    </row>
    <row r="60" spans="1:10" ht="25.5">
      <c r="A60" s="142" t="s">
        <v>255</v>
      </c>
      <c r="B60" s="145">
        <v>116</v>
      </c>
      <c r="C60" s="150">
        <v>410556</v>
      </c>
      <c r="D60" s="150">
        <v>570420</v>
      </c>
      <c r="E60" s="130">
        <v>0.72</v>
      </c>
      <c r="F60" s="130">
        <v>0.54</v>
      </c>
      <c r="G60" s="130">
        <v>0.68</v>
      </c>
      <c r="H60" s="130">
        <v>0.77</v>
      </c>
      <c r="I60" s="130">
        <v>0.83</v>
      </c>
      <c r="J60" s="130">
        <v>0.88</v>
      </c>
    </row>
    <row r="61" spans="1:10">
      <c r="A61" s="129" t="s">
        <v>50</v>
      </c>
      <c r="B61" s="145">
        <v>14</v>
      </c>
      <c r="C61" s="150">
        <v>32777</v>
      </c>
      <c r="D61" s="150">
        <v>43184</v>
      </c>
      <c r="E61" s="130">
        <v>0.76</v>
      </c>
      <c r="F61" s="131"/>
      <c r="G61" s="131"/>
      <c r="H61" s="131"/>
      <c r="I61" s="131"/>
      <c r="J61" s="131"/>
    </row>
    <row r="62" spans="1:10">
      <c r="A62" s="129" t="s">
        <v>51</v>
      </c>
      <c r="B62" s="145">
        <v>33</v>
      </c>
      <c r="C62" s="150">
        <v>81783</v>
      </c>
      <c r="D62" s="150">
        <v>106478</v>
      </c>
      <c r="E62" s="130">
        <v>0.77</v>
      </c>
      <c r="F62" s="130">
        <v>0.6</v>
      </c>
      <c r="G62" s="130">
        <v>0.7</v>
      </c>
      <c r="H62" s="130">
        <v>0.78</v>
      </c>
      <c r="I62" s="130">
        <v>0.83</v>
      </c>
      <c r="J62" s="130">
        <v>0.9</v>
      </c>
    </row>
    <row r="63" spans="1:10">
      <c r="A63" s="129" t="s">
        <v>47</v>
      </c>
      <c r="B63" s="145">
        <v>9</v>
      </c>
      <c r="C63" s="150">
        <v>9187</v>
      </c>
      <c r="D63" s="150">
        <v>36555</v>
      </c>
      <c r="E63" s="130">
        <v>0.25</v>
      </c>
      <c r="F63" s="131"/>
      <c r="G63" s="131"/>
      <c r="H63" s="131"/>
      <c r="I63" s="131"/>
      <c r="J63" s="131"/>
    </row>
    <row r="64" spans="1:10">
      <c r="A64" s="129" t="s">
        <v>49</v>
      </c>
      <c r="B64" s="145">
        <v>5</v>
      </c>
      <c r="C64" s="150">
        <v>1244</v>
      </c>
      <c r="D64" s="150">
        <v>8339</v>
      </c>
      <c r="E64" s="130">
        <v>0.15</v>
      </c>
      <c r="F64" s="131"/>
      <c r="G64" s="131"/>
      <c r="H64" s="131"/>
      <c r="I64" s="131"/>
      <c r="J64" s="131"/>
    </row>
    <row r="65" spans="1:10">
      <c r="A65" s="129" t="s">
        <v>48</v>
      </c>
      <c r="B65" s="145">
        <v>55</v>
      </c>
      <c r="C65" s="150">
        <v>49935</v>
      </c>
      <c r="D65" s="150">
        <v>176374</v>
      </c>
      <c r="E65" s="130">
        <v>0.28000000000000003</v>
      </c>
      <c r="F65" s="130">
        <v>0.1</v>
      </c>
      <c r="G65" s="130">
        <v>0.17</v>
      </c>
      <c r="H65" s="130">
        <v>0.24</v>
      </c>
      <c r="I65" s="130">
        <v>0.31</v>
      </c>
      <c r="J65" s="130">
        <v>0.39</v>
      </c>
    </row>
    <row r="66" spans="1:10">
      <c r="A66" s="129" t="s">
        <v>59</v>
      </c>
      <c r="B66" s="145">
        <v>5</v>
      </c>
      <c r="C66" s="150">
        <v>7136</v>
      </c>
      <c r="D66" s="150">
        <v>11569</v>
      </c>
      <c r="E66" s="130">
        <v>0.62</v>
      </c>
      <c r="F66" s="131"/>
      <c r="G66" s="131"/>
      <c r="H66" s="131"/>
      <c r="I66" s="131"/>
      <c r="J66" s="131"/>
    </row>
    <row r="67" spans="1:10">
      <c r="A67" s="129" t="s">
        <v>52</v>
      </c>
      <c r="B67" s="145">
        <v>92</v>
      </c>
      <c r="C67" s="150">
        <v>235104</v>
      </c>
      <c r="D67" s="150">
        <v>298630</v>
      </c>
      <c r="E67" s="130">
        <v>0.79</v>
      </c>
      <c r="F67" s="130">
        <v>0.59</v>
      </c>
      <c r="G67" s="130">
        <v>0.75</v>
      </c>
      <c r="H67" s="130">
        <v>0.81</v>
      </c>
      <c r="I67" s="130">
        <v>0.86</v>
      </c>
      <c r="J67" s="130">
        <v>0.91</v>
      </c>
    </row>
    <row r="68" spans="1:10">
      <c r="A68" s="129" t="s">
        <v>46</v>
      </c>
      <c r="B68" s="145">
        <v>92</v>
      </c>
      <c r="C68" s="150">
        <v>184567</v>
      </c>
      <c r="D68" s="150">
        <v>254438</v>
      </c>
      <c r="E68" s="130">
        <v>0.73</v>
      </c>
      <c r="F68" s="130">
        <v>0.43</v>
      </c>
      <c r="G68" s="130">
        <v>0.63</v>
      </c>
      <c r="H68" s="130">
        <v>0.76</v>
      </c>
      <c r="I68" s="130">
        <v>0.86</v>
      </c>
      <c r="J68" s="130">
        <v>0.94</v>
      </c>
    </row>
    <row r="69" spans="1:10">
      <c r="A69" s="129" t="s">
        <v>53</v>
      </c>
      <c r="B69" s="145">
        <v>42</v>
      </c>
      <c r="C69" s="150">
        <v>126916</v>
      </c>
      <c r="D69" s="150">
        <v>153275</v>
      </c>
      <c r="E69" s="130">
        <v>0.83</v>
      </c>
      <c r="F69" s="130">
        <v>0.71</v>
      </c>
      <c r="G69" s="130">
        <v>0.78</v>
      </c>
      <c r="H69" s="130">
        <v>0.85</v>
      </c>
      <c r="I69" s="130">
        <v>0.92</v>
      </c>
      <c r="J69" s="130">
        <v>0.95</v>
      </c>
    </row>
    <row r="70" spans="1:10">
      <c r="A70" s="30" t="s">
        <v>74</v>
      </c>
      <c r="C70" s="150"/>
      <c r="D70" s="150"/>
      <c r="E70" s="130"/>
      <c r="F70" s="130"/>
      <c r="G70" s="130"/>
      <c r="H70" s="130"/>
      <c r="I70" s="130"/>
      <c r="J70" s="130"/>
    </row>
    <row r="71" spans="1:10">
      <c r="A71" s="129" t="s">
        <v>67</v>
      </c>
      <c r="B71" s="145">
        <v>10</v>
      </c>
      <c r="C71" s="150">
        <v>4093</v>
      </c>
      <c r="D71" s="150">
        <v>41627</v>
      </c>
      <c r="E71" s="130">
        <v>0.1</v>
      </c>
      <c r="F71" s="131"/>
      <c r="G71" s="131"/>
      <c r="H71" s="131"/>
      <c r="I71" s="131"/>
      <c r="J71" s="131"/>
    </row>
    <row r="72" spans="1:10">
      <c r="A72" s="129" t="s">
        <v>68</v>
      </c>
      <c r="B72" s="145">
        <v>41</v>
      </c>
      <c r="C72" s="150">
        <v>39459</v>
      </c>
      <c r="D72" s="150">
        <v>201514</v>
      </c>
      <c r="E72" s="130">
        <v>0.2</v>
      </c>
      <c r="F72" s="130">
        <v>0.1</v>
      </c>
      <c r="G72" s="130">
        <v>0.12</v>
      </c>
      <c r="H72" s="130">
        <v>0.17</v>
      </c>
      <c r="I72" s="130">
        <v>0.27</v>
      </c>
      <c r="J72" s="130">
        <v>0.37</v>
      </c>
    </row>
    <row r="73" spans="1:10">
      <c r="A73" s="129" t="s">
        <v>69</v>
      </c>
      <c r="B73" s="145">
        <v>5</v>
      </c>
      <c r="C73" s="150">
        <v>555</v>
      </c>
      <c r="D73" s="150">
        <v>22647</v>
      </c>
      <c r="E73" s="130">
        <v>0.02</v>
      </c>
      <c r="F73" s="131"/>
      <c r="G73" s="131"/>
      <c r="H73" s="131"/>
      <c r="I73" s="131"/>
      <c r="J73" s="131"/>
    </row>
    <row r="74" spans="1:10">
      <c r="A74" s="129" t="s">
        <v>2</v>
      </c>
      <c r="B74" s="145">
        <v>62</v>
      </c>
      <c r="C74" s="150">
        <v>169450</v>
      </c>
      <c r="D74" s="150">
        <v>331978</v>
      </c>
      <c r="E74" s="130">
        <v>0.51</v>
      </c>
      <c r="F74" s="130">
        <v>0.22</v>
      </c>
      <c r="G74" s="130">
        <v>0.38</v>
      </c>
      <c r="H74" s="130">
        <v>0.55000000000000004</v>
      </c>
      <c r="I74" s="130">
        <v>0.66</v>
      </c>
      <c r="J74" s="130">
        <v>0.75</v>
      </c>
    </row>
    <row r="75" spans="1:10">
      <c r="A75" s="30" t="s">
        <v>60</v>
      </c>
      <c r="C75" s="150"/>
      <c r="D75" s="150"/>
      <c r="E75" s="130"/>
      <c r="F75" s="131"/>
      <c r="G75" s="131"/>
      <c r="H75" s="131"/>
      <c r="I75" s="131"/>
      <c r="J75" s="131"/>
    </row>
    <row r="76" spans="1:10">
      <c r="A76" s="129" t="s">
        <v>1</v>
      </c>
      <c r="B76" s="145" t="s">
        <v>248</v>
      </c>
      <c r="C76" s="150">
        <v>206562</v>
      </c>
      <c r="D76" s="150">
        <v>848898</v>
      </c>
      <c r="E76" s="130">
        <v>0.24</v>
      </c>
      <c r="F76" s="130">
        <v>0.11</v>
      </c>
      <c r="G76" s="130">
        <v>0.14000000000000001</v>
      </c>
      <c r="H76" s="130">
        <v>0.23</v>
      </c>
      <c r="I76" s="130">
        <v>0.35</v>
      </c>
      <c r="J76" s="130">
        <v>0.5</v>
      </c>
    </row>
    <row r="77" spans="1:10">
      <c r="A77" s="129" t="s">
        <v>345</v>
      </c>
      <c r="B77" s="145">
        <v>71</v>
      </c>
      <c r="C77" s="150">
        <v>4526</v>
      </c>
      <c r="D77" s="150">
        <v>169133</v>
      </c>
      <c r="E77" s="130">
        <v>0.03</v>
      </c>
      <c r="F77" s="130">
        <v>0</v>
      </c>
      <c r="G77" s="130">
        <v>0.01</v>
      </c>
      <c r="H77" s="130">
        <v>0.02</v>
      </c>
      <c r="I77" s="130">
        <v>0.03</v>
      </c>
      <c r="J77" s="130">
        <v>0.04</v>
      </c>
    </row>
    <row r="78" spans="1:10">
      <c r="A78" s="129" t="s">
        <v>346</v>
      </c>
      <c r="B78" s="145">
        <v>6</v>
      </c>
      <c r="C78" s="150">
        <v>9992</v>
      </c>
      <c r="D78" s="150">
        <v>46554</v>
      </c>
      <c r="E78" s="130">
        <v>0.21</v>
      </c>
      <c r="F78" s="131"/>
      <c r="G78" s="131"/>
      <c r="H78" s="131"/>
      <c r="I78" s="131"/>
      <c r="J78" s="131"/>
    </row>
    <row r="79" spans="1:10">
      <c r="A79" s="129" t="s">
        <v>348</v>
      </c>
      <c r="B79" s="145">
        <v>16</v>
      </c>
      <c r="C79" s="150">
        <v>11765</v>
      </c>
      <c r="D79" s="150">
        <v>60016</v>
      </c>
      <c r="E79" s="130">
        <v>0.2</v>
      </c>
      <c r="F79" s="131"/>
      <c r="G79" s="131"/>
      <c r="H79" s="131"/>
      <c r="I79" s="131"/>
      <c r="J79" s="131"/>
    </row>
    <row r="80" spans="1:10">
      <c r="A80" s="129" t="s">
        <v>349</v>
      </c>
      <c r="B80" s="145">
        <v>21</v>
      </c>
      <c r="C80" s="150">
        <v>7449</v>
      </c>
      <c r="D80" s="150">
        <v>38769</v>
      </c>
      <c r="E80" s="130">
        <v>0.19</v>
      </c>
      <c r="F80" s="130">
        <v>0.01</v>
      </c>
      <c r="G80" s="130">
        <v>0.06</v>
      </c>
      <c r="H80" s="130">
        <v>0.14000000000000001</v>
      </c>
      <c r="I80" s="130">
        <v>0.22</v>
      </c>
      <c r="J80" s="130">
        <v>0.34</v>
      </c>
    </row>
    <row r="81" spans="1:10">
      <c r="A81" s="129" t="s">
        <v>364</v>
      </c>
      <c r="B81" s="145">
        <v>56</v>
      </c>
      <c r="C81" s="150">
        <v>20079</v>
      </c>
      <c r="D81" s="150">
        <v>125423</v>
      </c>
      <c r="E81" s="130">
        <v>0.16</v>
      </c>
      <c r="F81" s="130">
        <v>0.09</v>
      </c>
      <c r="G81" s="130">
        <v>0.1</v>
      </c>
      <c r="H81" s="130">
        <v>0.15</v>
      </c>
      <c r="I81" s="130">
        <v>0.24</v>
      </c>
      <c r="J81" s="130">
        <v>0.31</v>
      </c>
    </row>
    <row r="82" spans="1:10">
      <c r="A82" s="129" t="s">
        <v>350</v>
      </c>
      <c r="B82" s="145">
        <v>213</v>
      </c>
      <c r="C82" s="150">
        <v>230952</v>
      </c>
      <c r="D82" s="150">
        <v>1341028</v>
      </c>
      <c r="E82" s="130">
        <v>0.17</v>
      </c>
      <c r="F82" s="130">
        <v>0.08</v>
      </c>
      <c r="G82" s="130">
        <v>0.12</v>
      </c>
      <c r="H82" s="130">
        <v>0.16</v>
      </c>
      <c r="I82" s="130">
        <v>0.23</v>
      </c>
      <c r="J82" s="130">
        <v>0.3</v>
      </c>
    </row>
    <row r="83" spans="1:10">
      <c r="A83" s="129" t="s">
        <v>351</v>
      </c>
      <c r="B83" s="145" t="s">
        <v>249</v>
      </c>
      <c r="C83" s="150">
        <v>711849</v>
      </c>
      <c r="D83" s="150">
        <v>3731332</v>
      </c>
      <c r="E83" s="130">
        <v>0.19</v>
      </c>
      <c r="F83" s="130">
        <v>0.1</v>
      </c>
      <c r="G83" s="130">
        <v>0.13</v>
      </c>
      <c r="H83" s="130">
        <v>0.18</v>
      </c>
      <c r="I83" s="130">
        <v>0.23</v>
      </c>
      <c r="J83" s="130">
        <v>0.3</v>
      </c>
    </row>
    <row r="84" spans="1:10">
      <c r="A84" s="129" t="s">
        <v>352</v>
      </c>
      <c r="B84" s="145">
        <v>11</v>
      </c>
      <c r="C84" s="150">
        <v>12583</v>
      </c>
      <c r="D84" s="150">
        <v>60531</v>
      </c>
      <c r="E84" s="130">
        <v>0.21</v>
      </c>
      <c r="F84" s="131"/>
      <c r="G84" s="131"/>
      <c r="H84" s="131"/>
      <c r="I84" s="131"/>
      <c r="J84" s="131"/>
    </row>
    <row r="85" spans="1:10">
      <c r="A85" s="129" t="s">
        <v>51</v>
      </c>
      <c r="B85" s="145">
        <v>17</v>
      </c>
      <c r="C85" s="150">
        <v>21828</v>
      </c>
      <c r="D85" s="150">
        <v>86450</v>
      </c>
      <c r="E85" s="130">
        <v>0.25</v>
      </c>
      <c r="F85" s="131"/>
      <c r="G85" s="131"/>
      <c r="H85" s="131"/>
      <c r="I85" s="131"/>
      <c r="J85" s="131"/>
    </row>
    <row r="86" spans="1:10">
      <c r="A86" s="129" t="s">
        <v>353</v>
      </c>
      <c r="B86" s="145" t="s">
        <v>250</v>
      </c>
      <c r="C86" s="150">
        <v>95010</v>
      </c>
      <c r="D86" s="150">
        <v>345378</v>
      </c>
      <c r="E86" s="130">
        <v>0.28000000000000003</v>
      </c>
      <c r="F86" s="130">
        <v>0.13</v>
      </c>
      <c r="G86" s="130">
        <v>0.2</v>
      </c>
      <c r="H86" s="130">
        <v>0.27</v>
      </c>
      <c r="I86" s="130">
        <v>0.35</v>
      </c>
      <c r="J86" s="130">
        <v>0.43</v>
      </c>
    </row>
    <row r="87" spans="1:10">
      <c r="A87" s="129" t="s">
        <v>354</v>
      </c>
      <c r="B87" s="145">
        <v>5</v>
      </c>
      <c r="C87" s="150">
        <v>7070</v>
      </c>
      <c r="D87" s="150">
        <v>37585</v>
      </c>
      <c r="E87" s="130">
        <v>0.19</v>
      </c>
      <c r="F87" s="131"/>
      <c r="G87" s="131"/>
      <c r="H87" s="131"/>
      <c r="I87" s="131"/>
      <c r="J87" s="131"/>
    </row>
    <row r="88" spans="1:10">
      <c r="A88" s="129" t="s">
        <v>356</v>
      </c>
      <c r="B88" s="145">
        <v>63</v>
      </c>
      <c r="C88" s="150">
        <v>8293</v>
      </c>
      <c r="D88" s="150">
        <v>139610</v>
      </c>
      <c r="E88" s="130">
        <v>0.06</v>
      </c>
      <c r="F88" s="130">
        <v>0.01</v>
      </c>
      <c r="G88" s="130">
        <v>0.02</v>
      </c>
      <c r="H88" s="130">
        <v>0.04</v>
      </c>
      <c r="I88" s="130">
        <v>0.08</v>
      </c>
      <c r="J88" s="130">
        <v>0.15</v>
      </c>
    </row>
    <row r="89" spans="1:10">
      <c r="A89" s="129" t="s">
        <v>368</v>
      </c>
      <c r="B89" s="145">
        <v>14</v>
      </c>
      <c r="C89" s="150">
        <v>1249</v>
      </c>
      <c r="D89" s="150">
        <v>42533</v>
      </c>
      <c r="E89" s="130">
        <v>0.03</v>
      </c>
      <c r="F89" s="131"/>
      <c r="G89" s="131"/>
      <c r="H89" s="131"/>
      <c r="I89" s="131"/>
      <c r="J89" s="131"/>
    </row>
    <row r="90" spans="1:10">
      <c r="A90" s="129" t="s">
        <v>367</v>
      </c>
      <c r="B90" s="145" t="s">
        <v>212</v>
      </c>
      <c r="C90" s="150">
        <v>3249</v>
      </c>
      <c r="D90" s="150">
        <v>10376</v>
      </c>
      <c r="E90" s="130">
        <v>0.31</v>
      </c>
      <c r="F90" s="131"/>
      <c r="G90" s="131"/>
      <c r="H90" s="131"/>
      <c r="I90" s="131"/>
      <c r="J90" s="131"/>
    </row>
    <row r="91" spans="1:10">
      <c r="A91" s="129" t="s">
        <v>357</v>
      </c>
      <c r="B91" s="145">
        <v>5</v>
      </c>
      <c r="C91" s="150">
        <v>371</v>
      </c>
      <c r="D91" s="150">
        <v>8182</v>
      </c>
      <c r="E91" s="130">
        <v>0.05</v>
      </c>
      <c r="F91" s="131"/>
      <c r="G91" s="131"/>
      <c r="H91" s="131"/>
      <c r="I91" s="131"/>
      <c r="J91" s="131"/>
    </row>
    <row r="92" spans="1:10">
      <c r="A92" s="129" t="s">
        <v>358</v>
      </c>
      <c r="B92" s="145">
        <v>77</v>
      </c>
      <c r="C92" s="150">
        <v>37566</v>
      </c>
      <c r="D92" s="150">
        <v>275824</v>
      </c>
      <c r="E92" s="130">
        <v>0.14000000000000001</v>
      </c>
      <c r="F92" s="130">
        <v>0.05</v>
      </c>
      <c r="G92" s="130">
        <v>0.09</v>
      </c>
      <c r="H92" s="130">
        <v>0.14000000000000001</v>
      </c>
      <c r="I92" s="130">
        <v>0.18</v>
      </c>
      <c r="J92" s="130">
        <v>0.24</v>
      </c>
    </row>
    <row r="93" spans="1:10">
      <c r="A93" s="129" t="s">
        <v>359</v>
      </c>
      <c r="B93" s="145">
        <v>5</v>
      </c>
      <c r="C93" s="150">
        <v>9917</v>
      </c>
      <c r="D93" s="150">
        <v>37806</v>
      </c>
      <c r="E93" s="130">
        <v>0.26</v>
      </c>
      <c r="F93" s="131"/>
      <c r="G93" s="131"/>
      <c r="H93" s="131"/>
      <c r="I93" s="131"/>
      <c r="J93" s="131"/>
    </row>
    <row r="94" spans="1:10">
      <c r="A94" s="129" t="s">
        <v>360</v>
      </c>
      <c r="B94" s="145">
        <v>147</v>
      </c>
      <c r="C94" s="150">
        <v>68055</v>
      </c>
      <c r="D94" s="150">
        <v>742120</v>
      </c>
      <c r="E94" s="130">
        <v>0.09</v>
      </c>
      <c r="F94" s="130">
        <v>0.03</v>
      </c>
      <c r="G94" s="130">
        <v>0.05</v>
      </c>
      <c r="H94" s="130">
        <v>0.08</v>
      </c>
      <c r="I94" s="130">
        <v>0.1</v>
      </c>
      <c r="J94" s="130">
        <v>0.15</v>
      </c>
    </row>
    <row r="95" spans="1:10">
      <c r="A95" s="129" t="s">
        <v>52</v>
      </c>
      <c r="B95" s="145">
        <v>109</v>
      </c>
      <c r="C95" s="150">
        <v>155042</v>
      </c>
      <c r="D95" s="150">
        <v>670460</v>
      </c>
      <c r="E95" s="130">
        <v>0.23</v>
      </c>
      <c r="F95" s="130">
        <v>0.14000000000000001</v>
      </c>
      <c r="G95" s="130">
        <v>0.17</v>
      </c>
      <c r="H95" s="130">
        <v>0.22</v>
      </c>
      <c r="I95" s="130">
        <v>0.28000000000000003</v>
      </c>
      <c r="J95" s="130">
        <v>0.36</v>
      </c>
    </row>
    <row r="96" spans="1:10">
      <c r="A96" s="129" t="s">
        <v>361</v>
      </c>
      <c r="B96" s="145">
        <v>6</v>
      </c>
      <c r="C96" s="150">
        <v>6160</v>
      </c>
      <c r="D96" s="150">
        <v>40283</v>
      </c>
      <c r="E96" s="130">
        <v>0.15</v>
      </c>
      <c r="F96" s="131"/>
      <c r="G96" s="131"/>
      <c r="H96" s="131"/>
      <c r="I96" s="131"/>
      <c r="J96" s="131"/>
    </row>
    <row r="97" spans="1:17">
      <c r="A97" s="30" t="s">
        <v>61</v>
      </c>
      <c r="C97" s="150"/>
      <c r="D97" s="150"/>
      <c r="E97" s="130"/>
      <c r="F97" s="131"/>
      <c r="G97" s="131"/>
      <c r="H97" s="131"/>
      <c r="I97" s="131"/>
      <c r="J97" s="131"/>
    </row>
    <row r="98" spans="1:17">
      <c r="A98" s="129" t="s">
        <v>217</v>
      </c>
      <c r="B98" s="145">
        <v>10</v>
      </c>
      <c r="C98" s="150">
        <v>6962</v>
      </c>
      <c r="D98" s="150">
        <v>48208</v>
      </c>
      <c r="E98" s="130">
        <v>0.14000000000000001</v>
      </c>
      <c r="F98" s="131"/>
      <c r="G98" s="131"/>
      <c r="H98" s="131"/>
      <c r="I98" s="131"/>
      <c r="J98" s="131"/>
    </row>
    <row r="101" spans="1:17" s="135" customFormat="1">
      <c r="A101" s="211" t="s">
        <v>111</v>
      </c>
      <c r="B101" s="203"/>
      <c r="C101" s="203"/>
      <c r="D101" s="203"/>
      <c r="E101" s="212" t="s">
        <v>112</v>
      </c>
      <c r="F101" s="205"/>
      <c r="G101" s="205"/>
      <c r="H101" s="205"/>
      <c r="I101" s="205"/>
      <c r="J101" s="205"/>
      <c r="K101" s="133"/>
      <c r="L101" s="152"/>
      <c r="M101" s="133"/>
      <c r="N101" s="133"/>
      <c r="O101" s="133"/>
      <c r="P101" s="133"/>
      <c r="Q101" s="133"/>
    </row>
    <row r="102" spans="1:17" s="135" customFormat="1">
      <c r="A102" s="203"/>
      <c r="B102" s="203"/>
      <c r="C102" s="203"/>
      <c r="D102" s="203"/>
      <c r="E102" s="205"/>
      <c r="F102" s="205"/>
      <c r="G102" s="205"/>
      <c r="H102" s="205"/>
      <c r="I102" s="205"/>
      <c r="J102" s="205"/>
      <c r="K102" s="133"/>
      <c r="L102" s="152"/>
      <c r="M102" s="133"/>
      <c r="N102" s="133"/>
      <c r="O102" s="133"/>
      <c r="P102" s="133"/>
      <c r="Q102" s="133"/>
    </row>
    <row r="103" spans="1:17" s="135" customFormat="1">
      <c r="A103" s="207" t="s">
        <v>110</v>
      </c>
      <c r="B103" s="207"/>
      <c r="C103" s="207"/>
      <c r="D103" s="207"/>
      <c r="E103" s="148"/>
      <c r="F103" s="148"/>
      <c r="G103" s="148"/>
      <c r="H103" s="148"/>
      <c r="I103" s="148"/>
      <c r="J103" s="148"/>
      <c r="K103" s="133"/>
      <c r="L103" s="152"/>
      <c r="M103" s="133"/>
      <c r="N103" s="133"/>
      <c r="O103" s="133"/>
      <c r="P103" s="133"/>
      <c r="Q103" s="133"/>
    </row>
    <row r="105" spans="1:17" ht="27.75" customHeight="1">
      <c r="A105" s="200" t="s">
        <v>154</v>
      </c>
      <c r="B105" s="201"/>
      <c r="C105" s="201"/>
      <c r="D105" s="201"/>
      <c r="E105" s="201"/>
      <c r="F105" s="201"/>
      <c r="G105" s="201"/>
      <c r="H105" s="201"/>
      <c r="I105" s="201"/>
      <c r="J105" s="201"/>
    </row>
    <row r="107" spans="1:17">
      <c r="A107" s="249" t="s">
        <v>380</v>
      </c>
    </row>
  </sheetData>
  <sortState ref="A77:V97">
    <sortCondition ref="A77:A97"/>
  </sortState>
  <mergeCells count="9">
    <mergeCell ref="A103:D103"/>
    <mergeCell ref="A105:J105"/>
    <mergeCell ref="A1:J1"/>
    <mergeCell ref="A2:E2"/>
    <mergeCell ref="F2:J2"/>
    <mergeCell ref="A51:D51"/>
    <mergeCell ref="E51:J51"/>
    <mergeCell ref="A101:D102"/>
    <mergeCell ref="E101:J102"/>
  </mergeCells>
  <phoneticPr fontId="0" type="noConversion"/>
  <pageMargins left="0.75" right="0.75" top="1" bottom="1" header="0.5" footer="0.5"/>
  <pageSetup scale="75"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70"/>
  <sheetViews>
    <sheetView topLeftCell="A46" workbookViewId="0">
      <selection activeCell="A70" sqref="A70"/>
    </sheetView>
  </sheetViews>
  <sheetFormatPr defaultRowHeight="12.75"/>
  <cols>
    <col min="1" max="1" width="35.140625" style="141" bestFit="1" customWidth="1"/>
    <col min="2" max="2" width="10.85546875" style="145" customWidth="1"/>
    <col min="3" max="4" width="9.85546875" style="144" customWidth="1"/>
    <col min="5" max="7" width="8.5703125" style="143" customWidth="1"/>
    <col min="8" max="8" width="9.7109375" style="143" customWidth="1"/>
    <col min="9" max="10" width="8.5703125" style="143" customWidth="1"/>
    <col min="11" max="16384" width="9.140625" style="141"/>
  </cols>
  <sheetData>
    <row r="1" spans="1:23" s="135" customFormat="1" ht="31.5" customHeight="1">
      <c r="A1" s="208" t="s">
        <v>271</v>
      </c>
      <c r="B1" s="208"/>
      <c r="C1" s="209"/>
      <c r="D1" s="209"/>
      <c r="E1" s="209"/>
      <c r="F1" s="209"/>
      <c r="G1" s="209"/>
      <c r="H1" s="209"/>
      <c r="I1" s="209"/>
      <c r="J1" s="209"/>
      <c r="K1" s="133"/>
      <c r="L1" s="152"/>
      <c r="M1" s="133"/>
      <c r="N1" s="133"/>
      <c r="O1" s="133"/>
      <c r="P1" s="133"/>
      <c r="Q1" s="133"/>
    </row>
    <row r="2" spans="1:23" s="135" customFormat="1" ht="19.5" customHeight="1">
      <c r="A2" s="208" t="s">
        <v>113</v>
      </c>
      <c r="B2" s="208"/>
      <c r="C2" s="203"/>
      <c r="D2" s="203"/>
      <c r="E2" s="203"/>
      <c r="F2" s="210" t="s">
        <v>33</v>
      </c>
      <c r="G2" s="210"/>
      <c r="H2" s="210"/>
      <c r="I2" s="210"/>
      <c r="J2" s="210"/>
      <c r="K2" s="133"/>
      <c r="L2" s="152"/>
      <c r="M2" s="133"/>
      <c r="N2" s="133"/>
      <c r="O2" s="133"/>
      <c r="P2" s="133"/>
      <c r="Q2" s="133"/>
    </row>
    <row r="3" spans="1:23" s="135" customFormat="1" ht="27">
      <c r="A3" s="27" t="s">
        <v>55</v>
      </c>
      <c r="B3" s="40" t="s">
        <v>107</v>
      </c>
      <c r="C3" s="28" t="s">
        <v>80</v>
      </c>
      <c r="D3" s="28" t="s">
        <v>81</v>
      </c>
      <c r="E3" s="34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136"/>
      <c r="L3" s="146"/>
      <c r="M3" s="136"/>
      <c r="N3" s="136"/>
      <c r="O3" s="136"/>
      <c r="P3" s="136"/>
      <c r="Q3" s="136"/>
    </row>
    <row r="4" spans="1:23" s="135" customFormat="1">
      <c r="A4" s="29" t="s">
        <v>73</v>
      </c>
      <c r="B4" s="43"/>
      <c r="C4" s="28"/>
      <c r="D4" s="28"/>
      <c r="E4" s="34"/>
      <c r="F4" s="34"/>
      <c r="G4" s="34"/>
      <c r="H4" s="34"/>
      <c r="I4" s="34"/>
      <c r="J4" s="34"/>
      <c r="K4" s="136"/>
      <c r="L4" s="146"/>
      <c r="M4" s="136"/>
      <c r="N4" s="136"/>
      <c r="O4" s="136"/>
      <c r="P4" s="136"/>
      <c r="Q4" s="136"/>
    </row>
    <row r="5" spans="1:23">
      <c r="A5" s="129" t="s">
        <v>44</v>
      </c>
      <c r="B5" s="145">
        <v>21</v>
      </c>
      <c r="C5" s="150">
        <v>109</v>
      </c>
      <c r="D5" s="150">
        <v>14703</v>
      </c>
      <c r="E5" s="140">
        <v>7.4</v>
      </c>
      <c r="F5" s="140">
        <v>0</v>
      </c>
      <c r="G5" s="140">
        <v>0</v>
      </c>
      <c r="H5" s="140">
        <v>2.7</v>
      </c>
      <c r="I5" s="140">
        <v>10.9</v>
      </c>
      <c r="J5" s="140">
        <v>14.2</v>
      </c>
      <c r="U5" s="129"/>
      <c r="V5" s="129"/>
      <c r="W5" s="129"/>
    </row>
    <row r="6" spans="1:23" ht="25.5">
      <c r="A6" s="142" t="s">
        <v>251</v>
      </c>
      <c r="B6" s="145" t="s">
        <v>258</v>
      </c>
      <c r="C6" s="150">
        <v>263</v>
      </c>
      <c r="D6" s="150">
        <v>140784</v>
      </c>
      <c r="E6" s="140">
        <v>1.9</v>
      </c>
      <c r="F6" s="140">
        <v>0</v>
      </c>
      <c r="G6" s="140">
        <v>0</v>
      </c>
      <c r="H6" s="140">
        <v>1.1000000000000001</v>
      </c>
      <c r="I6" s="140">
        <v>2.9</v>
      </c>
      <c r="J6" s="140">
        <v>5.6</v>
      </c>
      <c r="U6" s="129"/>
      <c r="V6" s="129"/>
      <c r="W6" s="129"/>
    </row>
    <row r="7" spans="1:23" ht="25.5">
      <c r="A7" s="142" t="s">
        <v>252</v>
      </c>
      <c r="B7" s="145" t="s">
        <v>259</v>
      </c>
      <c r="C7" s="150">
        <v>178</v>
      </c>
      <c r="D7" s="150">
        <v>131185</v>
      </c>
      <c r="E7" s="140">
        <v>1.4</v>
      </c>
      <c r="F7" s="140">
        <v>0</v>
      </c>
      <c r="G7" s="140">
        <v>0</v>
      </c>
      <c r="H7" s="140">
        <v>0.2</v>
      </c>
      <c r="I7" s="140">
        <v>2.2000000000000002</v>
      </c>
      <c r="J7" s="140">
        <v>4.5999999999999996</v>
      </c>
      <c r="U7" s="129"/>
      <c r="V7" s="129"/>
      <c r="W7" s="129"/>
    </row>
    <row r="8" spans="1:23">
      <c r="A8" s="129" t="s">
        <v>45</v>
      </c>
      <c r="B8" s="145" t="s">
        <v>256</v>
      </c>
      <c r="C8" s="150">
        <v>149</v>
      </c>
      <c r="D8" s="150">
        <v>100768</v>
      </c>
      <c r="E8" s="140">
        <v>1.5</v>
      </c>
      <c r="F8" s="140">
        <v>0</v>
      </c>
      <c r="G8" s="140">
        <v>0</v>
      </c>
      <c r="H8" s="140">
        <v>0</v>
      </c>
      <c r="I8" s="140">
        <v>2.4</v>
      </c>
      <c r="J8" s="140">
        <v>4.8</v>
      </c>
      <c r="U8" s="129"/>
      <c r="V8" s="129"/>
      <c r="W8" s="129"/>
    </row>
    <row r="9" spans="1:23" ht="25.5">
      <c r="A9" s="142" t="s">
        <v>253</v>
      </c>
      <c r="B9" s="145" t="s">
        <v>232</v>
      </c>
      <c r="C9" s="150">
        <v>398</v>
      </c>
      <c r="D9" s="150">
        <v>194776</v>
      </c>
      <c r="E9" s="140">
        <v>2</v>
      </c>
      <c r="F9" s="140">
        <v>0</v>
      </c>
      <c r="G9" s="140">
        <v>0</v>
      </c>
      <c r="H9" s="140">
        <v>1.2</v>
      </c>
      <c r="I9" s="140">
        <v>3.1</v>
      </c>
      <c r="J9" s="140">
        <v>5.6</v>
      </c>
      <c r="U9" s="129"/>
      <c r="V9" s="129"/>
      <c r="W9" s="129"/>
    </row>
    <row r="10" spans="1:23" ht="25.5">
      <c r="A10" s="142" t="s">
        <v>254</v>
      </c>
      <c r="B10" s="145" t="s">
        <v>260</v>
      </c>
      <c r="C10" s="150">
        <v>284</v>
      </c>
      <c r="D10" s="150">
        <v>209206</v>
      </c>
      <c r="E10" s="140">
        <v>1.4</v>
      </c>
      <c r="F10" s="140">
        <v>0</v>
      </c>
      <c r="G10" s="140">
        <v>0</v>
      </c>
      <c r="H10" s="140">
        <v>0</v>
      </c>
      <c r="I10" s="140">
        <v>1.6</v>
      </c>
      <c r="J10" s="140">
        <v>5.0999999999999996</v>
      </c>
      <c r="U10" s="129"/>
      <c r="V10" s="129"/>
      <c r="W10" s="129"/>
    </row>
    <row r="11" spans="1:23" ht="25.5">
      <c r="A11" s="142" t="s">
        <v>255</v>
      </c>
      <c r="B11" s="145" t="s">
        <v>261</v>
      </c>
      <c r="C11" s="150">
        <v>348</v>
      </c>
      <c r="D11" s="150">
        <v>295884</v>
      </c>
      <c r="E11" s="140">
        <v>1.2</v>
      </c>
      <c r="F11" s="140">
        <v>0</v>
      </c>
      <c r="G11" s="140">
        <v>0</v>
      </c>
      <c r="H11" s="140">
        <v>0.7</v>
      </c>
      <c r="I11" s="140">
        <v>1.9</v>
      </c>
      <c r="J11" s="140">
        <v>3.5</v>
      </c>
      <c r="U11" s="129"/>
      <c r="V11" s="129"/>
      <c r="W11" s="129"/>
    </row>
    <row r="12" spans="1:23">
      <c r="A12" s="129" t="s">
        <v>50</v>
      </c>
      <c r="B12" s="145" t="s">
        <v>78</v>
      </c>
      <c r="C12" s="150">
        <v>61</v>
      </c>
      <c r="D12" s="150">
        <v>15731</v>
      </c>
      <c r="E12" s="140">
        <v>3.9</v>
      </c>
      <c r="U12" s="129"/>
      <c r="V12" s="129"/>
      <c r="W12" s="129"/>
    </row>
    <row r="13" spans="1:23">
      <c r="A13" s="129" t="s">
        <v>51</v>
      </c>
      <c r="B13" s="145" t="s">
        <v>264</v>
      </c>
      <c r="C13" s="150">
        <v>169</v>
      </c>
      <c r="D13" s="150">
        <v>45019</v>
      </c>
      <c r="E13" s="140">
        <v>3.8</v>
      </c>
      <c r="F13" s="140">
        <v>0</v>
      </c>
      <c r="G13" s="140">
        <v>0</v>
      </c>
      <c r="H13" s="140">
        <v>2.2999999999999998</v>
      </c>
      <c r="I13" s="140">
        <v>4.3</v>
      </c>
      <c r="J13" s="140">
        <v>8.5</v>
      </c>
      <c r="U13" s="129"/>
      <c r="V13" s="129"/>
      <c r="W13" s="129"/>
    </row>
    <row r="14" spans="1:23">
      <c r="A14" s="129" t="s">
        <v>47</v>
      </c>
      <c r="B14" s="145">
        <v>12</v>
      </c>
      <c r="C14" s="150">
        <v>15</v>
      </c>
      <c r="D14" s="150">
        <v>22943</v>
      </c>
      <c r="E14" s="140">
        <v>0.7</v>
      </c>
      <c r="U14" s="129"/>
      <c r="V14" s="129"/>
      <c r="W14" s="129"/>
    </row>
    <row r="15" spans="1:23">
      <c r="A15" s="129" t="s">
        <v>49</v>
      </c>
      <c r="B15" s="145" t="s">
        <v>263</v>
      </c>
      <c r="C15" s="150">
        <v>6</v>
      </c>
      <c r="D15" s="150">
        <v>6411</v>
      </c>
      <c r="E15" s="140">
        <v>0.9</v>
      </c>
      <c r="U15" s="129"/>
      <c r="V15" s="129"/>
      <c r="W15" s="129"/>
    </row>
    <row r="16" spans="1:23">
      <c r="A16" s="129" t="s">
        <v>48</v>
      </c>
      <c r="B16" s="145" t="s">
        <v>262</v>
      </c>
      <c r="C16" s="150">
        <v>113</v>
      </c>
      <c r="D16" s="150">
        <v>102822</v>
      </c>
      <c r="E16" s="140">
        <v>1.1000000000000001</v>
      </c>
      <c r="F16" s="140">
        <v>0</v>
      </c>
      <c r="G16" s="140">
        <v>0</v>
      </c>
      <c r="H16" s="140">
        <v>0.4</v>
      </c>
      <c r="I16" s="140">
        <v>1.5</v>
      </c>
      <c r="J16" s="140">
        <v>4.0999999999999996</v>
      </c>
      <c r="U16" s="129"/>
      <c r="V16" s="129"/>
      <c r="W16" s="129"/>
    </row>
    <row r="17" spans="1:23">
      <c r="A17" s="129" t="s">
        <v>59</v>
      </c>
      <c r="B17" s="145">
        <v>6</v>
      </c>
      <c r="C17" s="150">
        <v>7</v>
      </c>
      <c r="D17" s="150">
        <v>6548</v>
      </c>
      <c r="E17" s="140">
        <v>1.1000000000000001</v>
      </c>
      <c r="U17" s="129"/>
      <c r="V17" s="129"/>
      <c r="W17" s="129"/>
    </row>
    <row r="18" spans="1:23">
      <c r="A18" s="129" t="s">
        <v>52</v>
      </c>
      <c r="B18" s="145" t="s">
        <v>265</v>
      </c>
      <c r="C18" s="150">
        <v>645</v>
      </c>
      <c r="D18" s="150">
        <v>171680</v>
      </c>
      <c r="E18" s="140">
        <v>3.8</v>
      </c>
      <c r="F18" s="140">
        <v>0</v>
      </c>
      <c r="G18" s="140">
        <v>0.5</v>
      </c>
      <c r="H18" s="140">
        <v>2.1</v>
      </c>
      <c r="I18" s="140">
        <v>5.0999999999999996</v>
      </c>
      <c r="J18" s="140">
        <v>9</v>
      </c>
      <c r="U18" s="129"/>
      <c r="V18" s="129"/>
      <c r="W18" s="129"/>
    </row>
    <row r="19" spans="1:23">
      <c r="A19" s="129" t="s">
        <v>46</v>
      </c>
      <c r="B19" s="145" t="s">
        <v>257</v>
      </c>
      <c r="C19" s="150">
        <v>247</v>
      </c>
      <c r="D19" s="150">
        <v>115628</v>
      </c>
      <c r="E19" s="140">
        <v>2.1</v>
      </c>
      <c r="F19" s="140">
        <v>0</v>
      </c>
      <c r="G19" s="140">
        <v>0</v>
      </c>
      <c r="H19" s="140">
        <v>1.3</v>
      </c>
      <c r="I19" s="140">
        <v>3</v>
      </c>
      <c r="J19" s="140">
        <v>6.3</v>
      </c>
      <c r="U19" s="129"/>
      <c r="V19" s="129"/>
      <c r="W19" s="129"/>
    </row>
    <row r="20" spans="1:23">
      <c r="A20" s="129" t="s">
        <v>53</v>
      </c>
      <c r="B20" s="145">
        <v>47</v>
      </c>
      <c r="C20" s="150">
        <v>580</v>
      </c>
      <c r="D20" s="150">
        <v>88644</v>
      </c>
      <c r="E20" s="140">
        <v>6.5</v>
      </c>
      <c r="F20" s="140">
        <v>0</v>
      </c>
      <c r="G20" s="140">
        <v>1.2</v>
      </c>
      <c r="H20" s="140">
        <v>4.3</v>
      </c>
      <c r="I20" s="140">
        <v>10</v>
      </c>
      <c r="J20" s="140">
        <v>15.7</v>
      </c>
      <c r="U20" s="129"/>
      <c r="V20" s="129"/>
      <c r="W20" s="129"/>
    </row>
    <row r="21" spans="1:23">
      <c r="A21" s="30" t="s">
        <v>74</v>
      </c>
      <c r="B21" s="149"/>
      <c r="C21" s="150"/>
      <c r="D21" s="150"/>
      <c r="E21" s="140"/>
      <c r="F21" s="140"/>
      <c r="G21" s="140"/>
      <c r="H21" s="140"/>
      <c r="I21" s="140"/>
      <c r="J21" s="140"/>
      <c r="U21" s="129"/>
      <c r="V21" s="150"/>
      <c r="W21" s="129"/>
    </row>
    <row r="22" spans="1:23">
      <c r="A22" s="129" t="s">
        <v>2</v>
      </c>
      <c r="B22" s="145">
        <v>45</v>
      </c>
      <c r="C22" s="150">
        <v>42</v>
      </c>
      <c r="D22" s="150">
        <v>66665</v>
      </c>
      <c r="E22" s="140">
        <v>0.6</v>
      </c>
      <c r="F22" s="140">
        <v>0</v>
      </c>
      <c r="G22" s="140">
        <v>0</v>
      </c>
      <c r="H22" s="140">
        <v>0</v>
      </c>
      <c r="I22" s="140">
        <v>0.8</v>
      </c>
      <c r="J22" s="140">
        <v>2.2999999999999998</v>
      </c>
      <c r="U22" s="129"/>
      <c r="V22" s="129"/>
      <c r="W22" s="129"/>
    </row>
    <row r="23" spans="1:23">
      <c r="A23" s="30" t="s">
        <v>60</v>
      </c>
      <c r="B23" s="153"/>
      <c r="C23" s="150"/>
      <c r="D23" s="150"/>
      <c r="E23" s="140"/>
      <c r="U23" s="144"/>
      <c r="V23" s="144"/>
    </row>
    <row r="24" spans="1:23">
      <c r="A24" s="129" t="s">
        <v>1</v>
      </c>
      <c r="B24" s="145" t="s">
        <v>266</v>
      </c>
      <c r="C24" s="150">
        <v>27</v>
      </c>
      <c r="D24" s="150">
        <v>18307</v>
      </c>
      <c r="E24" s="140">
        <v>1.5</v>
      </c>
      <c r="F24" s="140">
        <v>0</v>
      </c>
      <c r="G24" s="140">
        <v>0</v>
      </c>
      <c r="H24" s="140">
        <v>0</v>
      </c>
      <c r="I24" s="140">
        <v>2.1</v>
      </c>
      <c r="J24" s="140">
        <v>4.2</v>
      </c>
      <c r="U24" s="129"/>
      <c r="V24" s="129"/>
      <c r="W24" s="129"/>
    </row>
    <row r="25" spans="1:23">
      <c r="A25" s="129" t="s">
        <v>350</v>
      </c>
      <c r="B25" s="145" t="s">
        <v>132</v>
      </c>
      <c r="C25" s="150">
        <v>1</v>
      </c>
      <c r="D25" s="150">
        <v>4558</v>
      </c>
      <c r="E25" s="140">
        <v>0.2</v>
      </c>
      <c r="U25" s="129"/>
      <c r="V25" s="129"/>
      <c r="W25" s="129"/>
    </row>
    <row r="26" spans="1:23">
      <c r="A26" s="129" t="s">
        <v>351</v>
      </c>
      <c r="B26" s="145" t="s">
        <v>267</v>
      </c>
      <c r="C26" s="150">
        <v>1</v>
      </c>
      <c r="D26" s="150">
        <v>10490</v>
      </c>
      <c r="E26" s="140">
        <v>0.1</v>
      </c>
      <c r="U26" s="129"/>
      <c r="V26" s="129"/>
      <c r="W26" s="129"/>
    </row>
    <row r="27" spans="1:23">
      <c r="A27" s="129" t="s">
        <v>356</v>
      </c>
      <c r="B27" s="145" t="s">
        <v>76</v>
      </c>
      <c r="C27" s="150">
        <v>0</v>
      </c>
      <c r="D27" s="150">
        <v>1948</v>
      </c>
      <c r="E27" s="140">
        <v>0</v>
      </c>
      <c r="U27" s="129"/>
      <c r="V27" s="129"/>
      <c r="W27" s="129"/>
    </row>
    <row r="28" spans="1:23">
      <c r="A28" s="129" t="s">
        <v>368</v>
      </c>
      <c r="B28" s="145" t="s">
        <v>133</v>
      </c>
      <c r="C28" s="150">
        <v>0</v>
      </c>
      <c r="D28" s="150">
        <v>1090</v>
      </c>
      <c r="E28" s="140">
        <v>0</v>
      </c>
      <c r="U28" s="129"/>
      <c r="V28" s="129"/>
      <c r="W28" s="129"/>
    </row>
    <row r="29" spans="1:23">
      <c r="A29" s="129" t="s">
        <v>359</v>
      </c>
      <c r="B29" s="145">
        <v>5</v>
      </c>
      <c r="C29" s="150">
        <v>5</v>
      </c>
      <c r="D29" s="150">
        <v>4189</v>
      </c>
      <c r="E29" s="140">
        <v>1.2</v>
      </c>
      <c r="U29" s="129"/>
      <c r="V29" s="129"/>
      <c r="W29" s="129"/>
    </row>
    <row r="33" spans="1:10">
      <c r="A33" s="208" t="s">
        <v>114</v>
      </c>
      <c r="B33" s="208"/>
      <c r="C33" s="203"/>
      <c r="D33" s="203"/>
      <c r="E33" s="210" t="s">
        <v>33</v>
      </c>
      <c r="F33" s="210"/>
      <c r="G33" s="210"/>
      <c r="H33" s="210"/>
      <c r="I33" s="210"/>
      <c r="J33" s="210"/>
    </row>
    <row r="34" spans="1:10" ht="27">
      <c r="A34" s="27" t="s">
        <v>55</v>
      </c>
      <c r="B34" s="40" t="s">
        <v>107</v>
      </c>
      <c r="C34" s="28" t="s">
        <v>81</v>
      </c>
      <c r="D34" s="28" t="s">
        <v>56</v>
      </c>
      <c r="E34" s="34" t="s">
        <v>37</v>
      </c>
      <c r="F34" s="34" t="s">
        <v>38</v>
      </c>
      <c r="G34" s="34" t="s">
        <v>39</v>
      </c>
      <c r="H34" s="34" t="s">
        <v>40</v>
      </c>
      <c r="I34" s="34" t="s">
        <v>41</v>
      </c>
      <c r="J34" s="34" t="s">
        <v>42</v>
      </c>
    </row>
    <row r="35" spans="1:10">
      <c r="A35" s="29" t="s">
        <v>73</v>
      </c>
      <c r="B35" s="40"/>
      <c r="C35" s="28"/>
      <c r="D35" s="28"/>
      <c r="E35" s="34"/>
      <c r="F35" s="34"/>
      <c r="G35" s="34"/>
      <c r="H35" s="34"/>
      <c r="I35" s="34"/>
      <c r="J35" s="34"/>
    </row>
    <row r="36" spans="1:10">
      <c r="A36" s="129" t="s">
        <v>44</v>
      </c>
      <c r="B36" s="145">
        <v>21</v>
      </c>
      <c r="C36" s="150">
        <v>14703</v>
      </c>
      <c r="D36" s="150">
        <v>45574</v>
      </c>
      <c r="E36" s="130">
        <v>0.32</v>
      </c>
      <c r="F36" s="130">
        <v>0.16</v>
      </c>
      <c r="G36" s="130">
        <v>0.18</v>
      </c>
      <c r="H36" s="130">
        <v>0.3</v>
      </c>
      <c r="I36" s="130">
        <v>0.42</v>
      </c>
      <c r="J36" s="130">
        <v>0.59</v>
      </c>
    </row>
    <row r="37" spans="1:10" ht="25.5">
      <c r="A37" s="142" t="s">
        <v>251</v>
      </c>
      <c r="B37" s="145">
        <v>75</v>
      </c>
      <c r="C37" s="150">
        <v>140784</v>
      </c>
      <c r="D37" s="150">
        <v>292844</v>
      </c>
      <c r="E37" s="130">
        <v>0.48</v>
      </c>
      <c r="F37" s="130">
        <v>0.27</v>
      </c>
      <c r="G37" s="130">
        <v>0.37</v>
      </c>
      <c r="H37" s="130">
        <v>0.49</v>
      </c>
      <c r="I37" s="130">
        <v>0.56000000000000005</v>
      </c>
      <c r="J37" s="130">
        <v>0.69</v>
      </c>
    </row>
    <row r="38" spans="1:10" ht="25.5">
      <c r="A38" s="142" t="s">
        <v>252</v>
      </c>
      <c r="B38" s="145" t="s">
        <v>269</v>
      </c>
      <c r="C38" s="150">
        <v>131185</v>
      </c>
      <c r="D38" s="150">
        <v>354489</v>
      </c>
      <c r="E38" s="130">
        <v>0.37</v>
      </c>
      <c r="F38" s="130">
        <v>0.08</v>
      </c>
      <c r="G38" s="130">
        <v>0.22</v>
      </c>
      <c r="H38" s="130">
        <v>0.38</v>
      </c>
      <c r="I38" s="130">
        <v>0.49</v>
      </c>
      <c r="J38" s="130">
        <v>0.6</v>
      </c>
    </row>
    <row r="39" spans="1:10">
      <c r="A39" s="129" t="s">
        <v>45</v>
      </c>
      <c r="B39" s="145" t="s">
        <v>268</v>
      </c>
      <c r="C39" s="150">
        <v>100768</v>
      </c>
      <c r="D39" s="150">
        <v>389898</v>
      </c>
      <c r="E39" s="130">
        <v>0.26</v>
      </c>
      <c r="F39" s="130">
        <v>7.0000000000000007E-2</v>
      </c>
      <c r="G39" s="130">
        <v>0.15</v>
      </c>
      <c r="H39" s="130">
        <v>0.25</v>
      </c>
      <c r="I39" s="130">
        <v>0.36</v>
      </c>
      <c r="J39" s="130">
        <v>0.46</v>
      </c>
    </row>
    <row r="40" spans="1:10" ht="25.5">
      <c r="A40" s="142" t="s">
        <v>253</v>
      </c>
      <c r="B40" s="145">
        <v>116</v>
      </c>
      <c r="C40" s="150">
        <v>194776</v>
      </c>
      <c r="D40" s="150">
        <v>454227</v>
      </c>
      <c r="E40" s="130">
        <v>0.43</v>
      </c>
      <c r="F40" s="130">
        <v>0.21</v>
      </c>
      <c r="G40" s="130">
        <v>0.3</v>
      </c>
      <c r="H40" s="130">
        <v>0.4</v>
      </c>
      <c r="I40" s="130">
        <v>0.53</v>
      </c>
      <c r="J40" s="130">
        <v>0.62</v>
      </c>
    </row>
    <row r="41" spans="1:10" ht="25.5">
      <c r="A41" s="142" t="s">
        <v>254</v>
      </c>
      <c r="B41" s="145" t="s">
        <v>270</v>
      </c>
      <c r="C41" s="150">
        <v>209206</v>
      </c>
      <c r="D41" s="150">
        <v>701388</v>
      </c>
      <c r="E41" s="130">
        <v>0.3</v>
      </c>
      <c r="F41" s="130">
        <v>0.06</v>
      </c>
      <c r="G41" s="130">
        <v>0.12</v>
      </c>
      <c r="H41" s="130">
        <v>0.23</v>
      </c>
      <c r="I41" s="130">
        <v>0.37</v>
      </c>
      <c r="J41" s="130">
        <v>0.48</v>
      </c>
    </row>
    <row r="42" spans="1:10" ht="25.5">
      <c r="A42" s="142" t="s">
        <v>255</v>
      </c>
      <c r="B42" s="145">
        <v>154</v>
      </c>
      <c r="C42" s="150">
        <v>295884</v>
      </c>
      <c r="D42" s="150">
        <v>901241</v>
      </c>
      <c r="E42" s="130">
        <v>0.33</v>
      </c>
      <c r="F42" s="130">
        <v>0.22</v>
      </c>
      <c r="G42" s="130">
        <v>0.28999999999999998</v>
      </c>
      <c r="H42" s="130">
        <v>0.38</v>
      </c>
      <c r="I42" s="130">
        <v>0.46</v>
      </c>
      <c r="J42" s="130">
        <v>0.54</v>
      </c>
    </row>
    <row r="43" spans="1:10">
      <c r="A43" s="129" t="s">
        <v>50</v>
      </c>
      <c r="B43" s="145">
        <v>14</v>
      </c>
      <c r="C43" s="150">
        <v>15731</v>
      </c>
      <c r="D43" s="150">
        <v>40234</v>
      </c>
      <c r="E43" s="130">
        <v>0.39</v>
      </c>
      <c r="F43" s="131"/>
      <c r="G43" s="131"/>
      <c r="H43" s="131"/>
      <c r="I43" s="131"/>
      <c r="J43" s="131"/>
    </row>
    <row r="44" spans="1:10">
      <c r="A44" s="129" t="s">
        <v>51</v>
      </c>
      <c r="B44" s="145">
        <v>44</v>
      </c>
      <c r="C44" s="150">
        <v>45019</v>
      </c>
      <c r="D44" s="150">
        <v>140989</v>
      </c>
      <c r="E44" s="130">
        <v>0.32</v>
      </c>
      <c r="F44" s="130">
        <v>0.09</v>
      </c>
      <c r="G44" s="130">
        <v>0.23</v>
      </c>
      <c r="H44" s="130">
        <v>0.32</v>
      </c>
      <c r="I44" s="130">
        <v>0.4</v>
      </c>
      <c r="J44" s="130">
        <v>0.49</v>
      </c>
    </row>
    <row r="45" spans="1:10">
      <c r="A45" s="129" t="s">
        <v>47</v>
      </c>
      <c r="B45" s="145">
        <v>12</v>
      </c>
      <c r="C45" s="150">
        <v>22943</v>
      </c>
      <c r="D45" s="150">
        <v>53000</v>
      </c>
      <c r="E45" s="130">
        <v>0.43</v>
      </c>
      <c r="F45" s="131"/>
      <c r="G45" s="131"/>
      <c r="H45" s="131"/>
      <c r="I45" s="131"/>
      <c r="J45" s="131"/>
    </row>
    <row r="46" spans="1:10">
      <c r="A46" s="129" t="s">
        <v>48</v>
      </c>
      <c r="B46" s="145">
        <v>72</v>
      </c>
      <c r="C46" s="150">
        <v>102822</v>
      </c>
      <c r="D46" s="150">
        <v>247274</v>
      </c>
      <c r="E46" s="130">
        <v>0.42</v>
      </c>
      <c r="F46" s="130">
        <v>0.13</v>
      </c>
      <c r="G46" s="130">
        <v>0.26</v>
      </c>
      <c r="H46" s="130">
        <v>0.35</v>
      </c>
      <c r="I46" s="130">
        <v>0.47</v>
      </c>
      <c r="J46" s="130">
        <v>0.54</v>
      </c>
    </row>
    <row r="47" spans="1:10">
      <c r="A47" s="129" t="s">
        <v>49</v>
      </c>
      <c r="B47" s="145">
        <v>9</v>
      </c>
      <c r="C47" s="150">
        <v>6411</v>
      </c>
      <c r="D47" s="150">
        <v>19067</v>
      </c>
      <c r="E47" s="130">
        <v>0.34</v>
      </c>
      <c r="F47" s="131"/>
      <c r="G47" s="131"/>
      <c r="H47" s="131"/>
      <c r="I47" s="131"/>
      <c r="J47" s="131"/>
    </row>
    <row r="48" spans="1:10">
      <c r="A48" s="129" t="s">
        <v>59</v>
      </c>
      <c r="B48" s="145">
        <v>6</v>
      </c>
      <c r="C48" s="150">
        <v>6548</v>
      </c>
      <c r="D48" s="150">
        <v>14941</v>
      </c>
      <c r="E48" s="130">
        <v>0.44</v>
      </c>
      <c r="F48" s="131"/>
      <c r="G48" s="131"/>
      <c r="H48" s="131"/>
      <c r="I48" s="131"/>
      <c r="J48" s="131"/>
    </row>
    <row r="49" spans="1:17">
      <c r="A49" s="129" t="s">
        <v>52</v>
      </c>
      <c r="B49" s="145">
        <v>124</v>
      </c>
      <c r="C49" s="150">
        <v>171680</v>
      </c>
      <c r="D49" s="150">
        <v>428439</v>
      </c>
      <c r="E49" s="130">
        <v>0.4</v>
      </c>
      <c r="F49" s="130">
        <v>0.24</v>
      </c>
      <c r="G49" s="130">
        <v>0.3</v>
      </c>
      <c r="H49" s="130">
        <v>0.38</v>
      </c>
      <c r="I49" s="130">
        <v>0.46</v>
      </c>
      <c r="J49" s="130">
        <v>0.59</v>
      </c>
    </row>
    <row r="50" spans="1:17">
      <c r="A50" s="129" t="s">
        <v>46</v>
      </c>
      <c r="B50" s="145">
        <v>110</v>
      </c>
      <c r="C50" s="150">
        <v>115628</v>
      </c>
      <c r="D50" s="150">
        <v>319264</v>
      </c>
      <c r="E50" s="130">
        <v>0.36</v>
      </c>
      <c r="F50" s="130">
        <v>0.18</v>
      </c>
      <c r="G50" s="130">
        <v>0.26</v>
      </c>
      <c r="H50" s="130">
        <v>0.33</v>
      </c>
      <c r="I50" s="130">
        <v>0.44</v>
      </c>
      <c r="J50" s="130">
        <v>0.56000000000000005</v>
      </c>
    </row>
    <row r="51" spans="1:17">
      <c r="A51" s="129" t="s">
        <v>53</v>
      </c>
      <c r="B51" s="145">
        <v>47</v>
      </c>
      <c r="C51" s="150">
        <v>88644</v>
      </c>
      <c r="D51" s="150">
        <v>175248</v>
      </c>
      <c r="E51" s="130">
        <v>0.51</v>
      </c>
      <c r="F51" s="130">
        <v>0.36</v>
      </c>
      <c r="G51" s="130">
        <v>0.45</v>
      </c>
      <c r="H51" s="130">
        <v>0.52</v>
      </c>
      <c r="I51" s="130">
        <v>0.6</v>
      </c>
      <c r="J51" s="130">
        <v>0.69</v>
      </c>
    </row>
    <row r="52" spans="1:17">
      <c r="A52" s="30" t="s">
        <v>74</v>
      </c>
      <c r="C52" s="150"/>
      <c r="D52" s="150"/>
      <c r="E52" s="130"/>
      <c r="F52" s="130"/>
      <c r="G52" s="130"/>
      <c r="H52" s="130"/>
      <c r="I52" s="130"/>
      <c r="J52" s="130"/>
    </row>
    <row r="53" spans="1:17">
      <c r="A53" s="129" t="s">
        <v>2</v>
      </c>
      <c r="B53" s="145">
        <v>45</v>
      </c>
      <c r="C53" s="150">
        <v>66665</v>
      </c>
      <c r="D53" s="150">
        <v>249282</v>
      </c>
      <c r="E53" s="130">
        <v>0.27</v>
      </c>
      <c r="F53" s="130">
        <v>7.0000000000000007E-2</v>
      </c>
      <c r="G53" s="130">
        <v>0.12</v>
      </c>
      <c r="H53" s="130">
        <v>0.22</v>
      </c>
      <c r="I53" s="130">
        <v>0.32</v>
      </c>
      <c r="J53" s="130">
        <v>0.53</v>
      </c>
    </row>
    <row r="54" spans="1:17">
      <c r="A54" s="30" t="s">
        <v>60</v>
      </c>
      <c r="C54" s="150"/>
      <c r="D54" s="150"/>
      <c r="E54" s="130"/>
      <c r="F54" s="131"/>
      <c r="G54" s="131"/>
      <c r="H54" s="131"/>
      <c r="I54" s="131"/>
      <c r="J54" s="131"/>
    </row>
    <row r="55" spans="1:17">
      <c r="A55" s="129" t="s">
        <v>1</v>
      </c>
      <c r="B55" s="145">
        <v>37</v>
      </c>
      <c r="C55" s="150">
        <v>18307</v>
      </c>
      <c r="D55" s="150">
        <v>160446</v>
      </c>
      <c r="E55" s="130">
        <v>0.11</v>
      </c>
      <c r="F55" s="130">
        <v>0.02</v>
      </c>
      <c r="G55" s="130">
        <v>0.05</v>
      </c>
      <c r="H55" s="130">
        <v>0.1</v>
      </c>
      <c r="I55" s="130">
        <v>0.17</v>
      </c>
      <c r="J55" s="130">
        <v>0.23</v>
      </c>
    </row>
    <row r="56" spans="1:17">
      <c r="A56" s="129" t="s">
        <v>350</v>
      </c>
      <c r="B56" s="145">
        <v>10</v>
      </c>
      <c r="C56" s="150">
        <v>4558</v>
      </c>
      <c r="D56" s="150">
        <v>45569</v>
      </c>
      <c r="E56" s="130">
        <v>0.1</v>
      </c>
      <c r="F56" s="131"/>
      <c r="G56" s="131"/>
      <c r="H56" s="131"/>
      <c r="I56" s="131"/>
      <c r="J56" s="131"/>
    </row>
    <row r="57" spans="1:17">
      <c r="A57" s="129" t="s">
        <v>351</v>
      </c>
      <c r="B57" s="145" t="s">
        <v>222</v>
      </c>
      <c r="C57" s="150">
        <v>10490</v>
      </c>
      <c r="D57" s="150">
        <v>99602</v>
      </c>
      <c r="E57" s="130">
        <v>0.11</v>
      </c>
      <c r="F57" s="130">
        <v>0</v>
      </c>
      <c r="G57" s="130">
        <v>0.01</v>
      </c>
      <c r="H57" s="130">
        <v>0.02</v>
      </c>
      <c r="I57" s="130">
        <v>0.2</v>
      </c>
      <c r="J57" s="130">
        <v>0.36</v>
      </c>
    </row>
    <row r="58" spans="1:17">
      <c r="A58" s="129" t="s">
        <v>356</v>
      </c>
      <c r="B58" s="145">
        <v>5</v>
      </c>
      <c r="C58" s="150">
        <v>1948</v>
      </c>
      <c r="D58" s="150">
        <v>30887</v>
      </c>
      <c r="E58" s="130">
        <v>0.06</v>
      </c>
      <c r="F58" s="131"/>
      <c r="G58" s="131"/>
      <c r="H58" s="131"/>
      <c r="I58" s="131"/>
      <c r="J58" s="131"/>
    </row>
    <row r="59" spans="1:17">
      <c r="A59" s="129" t="s">
        <v>355</v>
      </c>
      <c r="B59" s="145">
        <v>6</v>
      </c>
      <c r="C59" s="150">
        <v>1090</v>
      </c>
      <c r="D59" s="150">
        <v>17432</v>
      </c>
      <c r="E59" s="130">
        <v>0.06</v>
      </c>
      <c r="F59" s="131"/>
      <c r="G59" s="131"/>
      <c r="H59" s="131"/>
      <c r="I59" s="131"/>
      <c r="J59" s="131"/>
    </row>
    <row r="60" spans="1:17">
      <c r="A60" s="129" t="s">
        <v>359</v>
      </c>
      <c r="B60" s="145">
        <v>5</v>
      </c>
      <c r="C60" s="150">
        <v>4189</v>
      </c>
      <c r="D60" s="150">
        <v>33972</v>
      </c>
      <c r="E60" s="130">
        <v>0.12</v>
      </c>
      <c r="F60" s="131"/>
      <c r="G60" s="131"/>
      <c r="H60" s="131"/>
      <c r="I60" s="131"/>
      <c r="J60" s="131"/>
    </row>
    <row r="64" spans="1:17" s="135" customFormat="1">
      <c r="A64" s="211" t="s">
        <v>116</v>
      </c>
      <c r="B64" s="203"/>
      <c r="C64" s="203"/>
      <c r="D64" s="203"/>
      <c r="E64" s="212" t="s">
        <v>117</v>
      </c>
      <c r="F64" s="205"/>
      <c r="G64" s="205"/>
      <c r="H64" s="205"/>
      <c r="I64" s="205"/>
      <c r="J64" s="205"/>
      <c r="K64" s="133"/>
      <c r="L64" s="152"/>
      <c r="M64" s="133"/>
      <c r="N64" s="133"/>
      <c r="O64" s="133"/>
      <c r="P64" s="133"/>
      <c r="Q64" s="133"/>
    </row>
    <row r="65" spans="1:17" s="135" customFormat="1">
      <c r="A65" s="203"/>
      <c r="B65" s="203"/>
      <c r="C65" s="203"/>
      <c r="D65" s="203"/>
      <c r="E65" s="205"/>
      <c r="F65" s="205"/>
      <c r="G65" s="205"/>
      <c r="H65" s="205"/>
      <c r="I65" s="205"/>
      <c r="J65" s="205"/>
      <c r="K65" s="133"/>
      <c r="L65" s="152"/>
      <c r="M65" s="133"/>
      <c r="N65" s="133"/>
      <c r="O65" s="133"/>
      <c r="P65" s="133"/>
      <c r="Q65" s="133"/>
    </row>
    <row r="66" spans="1:17" s="135" customFormat="1">
      <c r="A66" s="207" t="s">
        <v>115</v>
      </c>
      <c r="B66" s="207"/>
      <c r="C66" s="207"/>
      <c r="D66" s="207"/>
      <c r="E66" s="148"/>
      <c r="F66" s="148"/>
      <c r="G66" s="148"/>
      <c r="H66" s="148"/>
      <c r="I66" s="148"/>
      <c r="J66" s="148"/>
      <c r="K66" s="133"/>
      <c r="L66" s="152"/>
      <c r="M66" s="133"/>
      <c r="N66" s="133"/>
      <c r="O66" s="133"/>
      <c r="P66" s="133"/>
      <c r="Q66" s="133"/>
    </row>
    <row r="68" spans="1:17" ht="28.5" customHeight="1">
      <c r="A68" s="200" t="s">
        <v>154</v>
      </c>
      <c r="B68" s="201"/>
      <c r="C68" s="201"/>
      <c r="D68" s="201"/>
      <c r="E68" s="201"/>
      <c r="F68" s="201"/>
      <c r="G68" s="201"/>
      <c r="H68" s="201"/>
      <c r="I68" s="201"/>
      <c r="J68" s="201"/>
    </row>
    <row r="70" spans="1:17">
      <c r="A70" s="249" t="s">
        <v>380</v>
      </c>
    </row>
  </sheetData>
  <sortState ref="A5:Y20">
    <sortCondition ref="A5:A20"/>
  </sortState>
  <mergeCells count="9">
    <mergeCell ref="A66:D66"/>
    <mergeCell ref="A68:J68"/>
    <mergeCell ref="A1:J1"/>
    <mergeCell ref="A2:E2"/>
    <mergeCell ref="F2:J2"/>
    <mergeCell ref="A33:D33"/>
    <mergeCell ref="E33:J33"/>
    <mergeCell ref="A64:D65"/>
    <mergeCell ref="E64:J65"/>
  </mergeCells>
  <phoneticPr fontId="11" type="noConversion"/>
  <pageMargins left="0.75" right="0.75" top="1" bottom="1" header="0.5" footer="0.5"/>
  <pageSetup scale="75"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27"/>
  <sheetViews>
    <sheetView workbookViewId="0">
      <selection activeCell="A27" sqref="A27"/>
    </sheetView>
  </sheetViews>
  <sheetFormatPr defaultRowHeight="12.75"/>
  <cols>
    <col min="1" max="1" width="20.7109375" style="141" bestFit="1" customWidth="1"/>
    <col min="2" max="2" width="10.85546875" style="141" customWidth="1"/>
    <col min="3" max="3" width="9.42578125" style="144" customWidth="1"/>
    <col min="4" max="4" width="9.140625" style="144"/>
    <col min="5" max="5" width="9.140625" style="141"/>
    <col min="6" max="7" width="8.5703125" style="141" customWidth="1"/>
    <col min="8" max="8" width="9.140625" style="141"/>
    <col min="9" max="10" width="8.5703125" style="141" customWidth="1"/>
    <col min="11" max="16384" width="9.140625" style="141"/>
  </cols>
  <sheetData>
    <row r="1" spans="1:23" s="135" customFormat="1" ht="31.5" customHeight="1">
      <c r="A1" s="208" t="s">
        <v>272</v>
      </c>
      <c r="B1" s="203"/>
      <c r="C1" s="203"/>
      <c r="D1" s="203"/>
      <c r="E1" s="203"/>
      <c r="F1" s="203"/>
      <c r="G1" s="203"/>
      <c r="H1" s="203"/>
      <c r="I1" s="203"/>
      <c r="J1" s="203"/>
      <c r="K1" s="151"/>
      <c r="L1" s="152"/>
      <c r="M1" s="133"/>
      <c r="N1" s="133"/>
      <c r="O1" s="133"/>
      <c r="P1" s="133"/>
      <c r="Q1" s="133"/>
    </row>
    <row r="2" spans="1:23" s="135" customFormat="1" ht="18.75" customHeight="1">
      <c r="A2" s="208" t="s">
        <v>118</v>
      </c>
      <c r="B2" s="203"/>
      <c r="C2" s="203"/>
      <c r="D2" s="203"/>
      <c r="E2" s="203"/>
      <c r="F2" s="216" t="s">
        <v>33</v>
      </c>
      <c r="G2" s="203"/>
      <c r="H2" s="203"/>
      <c r="I2" s="203"/>
      <c r="J2" s="203"/>
      <c r="K2" s="132"/>
      <c r="L2" s="152"/>
      <c r="M2" s="133"/>
      <c r="N2" s="133"/>
      <c r="O2" s="133"/>
      <c r="P2" s="133"/>
      <c r="Q2" s="133"/>
    </row>
    <row r="3" spans="1:23" s="135" customFormat="1" ht="38.25">
      <c r="A3" s="27" t="s">
        <v>85</v>
      </c>
      <c r="B3" s="40" t="s">
        <v>107</v>
      </c>
      <c r="C3" s="28" t="s">
        <v>35</v>
      </c>
      <c r="D3" s="28" t="s">
        <v>36</v>
      </c>
      <c r="E3" s="40" t="s">
        <v>37</v>
      </c>
      <c r="F3" s="41" t="s">
        <v>38</v>
      </c>
      <c r="G3" s="41" t="s">
        <v>39</v>
      </c>
      <c r="H3" s="41" t="s">
        <v>40</v>
      </c>
      <c r="I3" s="41" t="s">
        <v>41</v>
      </c>
      <c r="J3" s="41" t="s">
        <v>42</v>
      </c>
      <c r="K3" s="136"/>
      <c r="L3" s="146"/>
      <c r="M3" s="136"/>
      <c r="N3" s="136"/>
      <c r="O3" s="136"/>
      <c r="P3" s="136"/>
      <c r="Q3" s="136"/>
    </row>
    <row r="4" spans="1:23">
      <c r="A4" s="154" t="s">
        <v>86</v>
      </c>
      <c r="B4" s="129" t="s">
        <v>273</v>
      </c>
      <c r="C4" s="150">
        <v>291</v>
      </c>
      <c r="D4" s="150">
        <v>86469</v>
      </c>
      <c r="E4" s="140">
        <v>3.4</v>
      </c>
      <c r="F4" s="140">
        <v>0</v>
      </c>
      <c r="G4" s="140">
        <v>0</v>
      </c>
      <c r="H4" s="140">
        <v>2.7</v>
      </c>
      <c r="I4" s="140">
        <v>5</v>
      </c>
      <c r="J4" s="140">
        <v>8.6</v>
      </c>
      <c r="K4" s="129"/>
      <c r="L4" s="129"/>
      <c r="M4" s="129"/>
      <c r="N4" s="129"/>
      <c r="O4" s="129"/>
      <c r="P4" s="129"/>
      <c r="U4" s="129"/>
      <c r="V4" s="129"/>
      <c r="W4" s="129"/>
    </row>
    <row r="5" spans="1:23">
      <c r="A5" s="154" t="s">
        <v>87</v>
      </c>
      <c r="B5" s="129" t="s">
        <v>274</v>
      </c>
      <c r="C5" s="150">
        <v>187</v>
      </c>
      <c r="D5" s="150">
        <v>68320</v>
      </c>
      <c r="E5" s="140">
        <v>2.7</v>
      </c>
      <c r="F5" s="140">
        <v>0</v>
      </c>
      <c r="G5" s="140">
        <v>0</v>
      </c>
      <c r="H5" s="140">
        <v>1.4</v>
      </c>
      <c r="I5" s="140">
        <v>4.9000000000000004</v>
      </c>
      <c r="J5" s="140">
        <v>8.8000000000000007</v>
      </c>
      <c r="K5" s="129"/>
      <c r="L5" s="129"/>
      <c r="M5" s="129"/>
      <c r="N5" s="129"/>
      <c r="O5" s="129"/>
      <c r="P5" s="129"/>
      <c r="U5" s="129"/>
      <c r="V5" s="129"/>
      <c r="W5" s="129"/>
    </row>
    <row r="6" spans="1:23">
      <c r="A6" s="168" t="s">
        <v>88</v>
      </c>
      <c r="B6" s="129" t="s">
        <v>275</v>
      </c>
      <c r="C6" s="150">
        <v>133</v>
      </c>
      <c r="D6" s="150">
        <v>69926</v>
      </c>
      <c r="E6" s="140">
        <v>1.9</v>
      </c>
      <c r="F6" s="140">
        <v>0</v>
      </c>
      <c r="G6" s="140">
        <v>0</v>
      </c>
      <c r="H6" s="140">
        <v>0</v>
      </c>
      <c r="I6" s="140">
        <v>2.8</v>
      </c>
      <c r="J6" s="140">
        <v>5.8</v>
      </c>
      <c r="K6" s="129"/>
      <c r="L6" s="129"/>
      <c r="M6" s="129"/>
      <c r="N6" s="129"/>
      <c r="O6" s="129"/>
      <c r="P6" s="129"/>
      <c r="U6" s="129"/>
      <c r="V6" s="129"/>
      <c r="W6" s="129"/>
    </row>
    <row r="7" spans="1:23">
      <c r="A7" s="168" t="s">
        <v>89</v>
      </c>
      <c r="B7" s="129" t="s">
        <v>276</v>
      </c>
      <c r="C7" s="150">
        <v>84</v>
      </c>
      <c r="D7" s="150">
        <v>55896</v>
      </c>
      <c r="E7" s="140">
        <v>1.5</v>
      </c>
      <c r="F7" s="140">
        <v>0</v>
      </c>
      <c r="G7" s="140">
        <v>0</v>
      </c>
      <c r="H7" s="140">
        <v>0</v>
      </c>
      <c r="I7" s="140">
        <v>1.9</v>
      </c>
      <c r="J7" s="140">
        <v>4.7</v>
      </c>
      <c r="K7" s="129"/>
      <c r="L7" s="129"/>
      <c r="M7" s="129"/>
      <c r="N7" s="129"/>
      <c r="O7" s="129"/>
      <c r="P7" s="129"/>
      <c r="U7" s="129"/>
      <c r="V7" s="129"/>
      <c r="W7" s="129"/>
    </row>
    <row r="8" spans="1:23">
      <c r="A8" s="168" t="s">
        <v>90</v>
      </c>
      <c r="B8" s="129" t="s">
        <v>277</v>
      </c>
      <c r="C8" s="150">
        <v>73</v>
      </c>
      <c r="D8" s="150">
        <v>55659</v>
      </c>
      <c r="E8" s="140">
        <v>1.3</v>
      </c>
      <c r="F8" s="140">
        <v>0</v>
      </c>
      <c r="G8" s="140">
        <v>0</v>
      </c>
      <c r="H8" s="140">
        <v>0</v>
      </c>
      <c r="I8" s="140">
        <v>1.2</v>
      </c>
      <c r="J8" s="140">
        <v>3.5</v>
      </c>
      <c r="K8" s="129"/>
      <c r="L8" s="129"/>
      <c r="M8" s="129"/>
      <c r="N8" s="129"/>
      <c r="O8" s="129"/>
      <c r="P8" s="129"/>
      <c r="U8" s="129"/>
      <c r="V8" s="129"/>
      <c r="W8" s="129"/>
    </row>
    <row r="9" spans="1:23">
      <c r="K9" s="129"/>
    </row>
    <row r="10" spans="1:23">
      <c r="K10" s="129"/>
    </row>
    <row r="11" spans="1:23" s="135" customFormat="1">
      <c r="A11" s="208" t="s">
        <v>119</v>
      </c>
      <c r="B11" s="203"/>
      <c r="C11" s="203"/>
      <c r="D11" s="203"/>
      <c r="E11" s="203"/>
      <c r="F11" s="216" t="s">
        <v>33</v>
      </c>
      <c r="G11" s="203"/>
      <c r="H11" s="203"/>
      <c r="I11" s="203"/>
      <c r="J11" s="203"/>
      <c r="K11" s="129"/>
      <c r="L11" s="152"/>
      <c r="M11" s="133"/>
      <c r="N11" s="133"/>
      <c r="O11" s="133"/>
      <c r="P11" s="133"/>
      <c r="Q11" s="133"/>
    </row>
    <row r="12" spans="1:23" s="135" customFormat="1" ht="38.25" customHeight="1">
      <c r="A12" s="27" t="s">
        <v>85</v>
      </c>
      <c r="B12" s="40" t="s">
        <v>107</v>
      </c>
      <c r="C12" s="28" t="s">
        <v>36</v>
      </c>
      <c r="D12" s="28" t="s">
        <v>56</v>
      </c>
      <c r="E12" s="40" t="s">
        <v>92</v>
      </c>
      <c r="F12" s="41" t="s">
        <v>38</v>
      </c>
      <c r="G12" s="41" t="s">
        <v>39</v>
      </c>
      <c r="H12" s="41" t="s">
        <v>40</v>
      </c>
      <c r="I12" s="41" t="s">
        <v>41</v>
      </c>
      <c r="J12" s="41" t="s">
        <v>42</v>
      </c>
      <c r="K12" s="129"/>
    </row>
    <row r="13" spans="1:23">
      <c r="A13" s="154" t="s">
        <v>86</v>
      </c>
      <c r="B13" s="145" t="s">
        <v>278</v>
      </c>
      <c r="C13" s="150">
        <v>86469</v>
      </c>
      <c r="D13" s="150">
        <v>233812</v>
      </c>
      <c r="E13" s="130">
        <v>0.37</v>
      </c>
      <c r="F13" s="130">
        <v>0.2</v>
      </c>
      <c r="G13" s="130">
        <v>0.27</v>
      </c>
      <c r="H13" s="130">
        <v>0.35</v>
      </c>
      <c r="I13" s="130">
        <v>0.47</v>
      </c>
      <c r="J13" s="130">
        <v>0.56999999999999995</v>
      </c>
      <c r="K13" s="129"/>
      <c r="L13" s="129"/>
      <c r="M13" s="129"/>
      <c r="N13" s="129"/>
      <c r="O13" s="129"/>
      <c r="P13" s="129"/>
    </row>
    <row r="14" spans="1:23">
      <c r="A14" s="154" t="s">
        <v>87</v>
      </c>
      <c r="B14" s="145" t="s">
        <v>279</v>
      </c>
      <c r="C14" s="150">
        <v>68320</v>
      </c>
      <c r="D14" s="150">
        <v>219356</v>
      </c>
      <c r="E14" s="130">
        <v>0.31</v>
      </c>
      <c r="F14" s="130">
        <v>0.17</v>
      </c>
      <c r="G14" s="130">
        <v>0.22</v>
      </c>
      <c r="H14" s="130">
        <v>0.3</v>
      </c>
      <c r="I14" s="130">
        <v>0.4</v>
      </c>
      <c r="J14" s="130">
        <v>0.51</v>
      </c>
      <c r="K14" s="129"/>
      <c r="L14" s="129"/>
      <c r="M14" s="129"/>
      <c r="N14" s="129"/>
      <c r="O14" s="129"/>
      <c r="P14" s="129"/>
    </row>
    <row r="15" spans="1:23">
      <c r="A15" s="168" t="s">
        <v>88</v>
      </c>
      <c r="B15" s="145" t="s">
        <v>280</v>
      </c>
      <c r="C15" s="150">
        <v>69926</v>
      </c>
      <c r="D15" s="150">
        <v>300033</v>
      </c>
      <c r="E15" s="130">
        <v>0.23</v>
      </c>
      <c r="F15" s="130">
        <v>0.08</v>
      </c>
      <c r="G15" s="130">
        <v>0.14000000000000001</v>
      </c>
      <c r="H15" s="130">
        <v>0.22</v>
      </c>
      <c r="I15" s="130">
        <v>0.32</v>
      </c>
      <c r="J15" s="130">
        <v>0.45</v>
      </c>
      <c r="K15" s="129"/>
      <c r="L15" s="129"/>
      <c r="M15" s="129"/>
      <c r="N15" s="129"/>
      <c r="O15" s="129"/>
      <c r="P15" s="129"/>
    </row>
    <row r="16" spans="1:23">
      <c r="A16" s="168" t="s">
        <v>89</v>
      </c>
      <c r="B16" s="145" t="s">
        <v>281</v>
      </c>
      <c r="C16" s="150">
        <v>55896</v>
      </c>
      <c r="D16" s="150">
        <v>352778</v>
      </c>
      <c r="E16" s="130">
        <v>0.16</v>
      </c>
      <c r="F16" s="130">
        <v>0.04</v>
      </c>
      <c r="G16" s="130">
        <v>0.06</v>
      </c>
      <c r="H16" s="130">
        <v>0.11</v>
      </c>
      <c r="I16" s="130">
        <v>0.2</v>
      </c>
      <c r="J16" s="130">
        <v>0.39</v>
      </c>
      <c r="K16" s="129"/>
      <c r="L16" s="129"/>
      <c r="M16" s="129"/>
      <c r="N16" s="129"/>
      <c r="O16" s="129"/>
      <c r="P16" s="129"/>
    </row>
    <row r="17" spans="1:17">
      <c r="A17" s="168" t="s">
        <v>90</v>
      </c>
      <c r="B17" s="145">
        <v>167</v>
      </c>
      <c r="C17" s="150">
        <v>55659</v>
      </c>
      <c r="D17" s="150">
        <v>285437</v>
      </c>
      <c r="E17" s="130">
        <v>0.19</v>
      </c>
      <c r="F17" s="130">
        <v>0.03</v>
      </c>
      <c r="G17" s="130">
        <v>0.06</v>
      </c>
      <c r="H17" s="130">
        <v>0.13</v>
      </c>
      <c r="I17" s="130">
        <v>0.21</v>
      </c>
      <c r="J17" s="130">
        <v>0.32</v>
      </c>
      <c r="K17" s="129"/>
      <c r="L17" s="129"/>
      <c r="M17" s="129"/>
      <c r="N17" s="129"/>
      <c r="O17" s="129"/>
      <c r="P17" s="129"/>
    </row>
    <row r="18" spans="1:17">
      <c r="E18" s="131"/>
      <c r="F18" s="131"/>
      <c r="G18" s="131"/>
      <c r="H18" s="131"/>
      <c r="I18" s="131"/>
      <c r="J18" s="131"/>
    </row>
    <row r="19" spans="1:17" s="135" customFormat="1">
      <c r="A19" s="211" t="s">
        <v>120</v>
      </c>
      <c r="B19" s="203"/>
      <c r="C19" s="203"/>
      <c r="D19" s="203"/>
      <c r="E19" s="202"/>
      <c r="F19" s="203"/>
      <c r="G19" s="203"/>
      <c r="H19" s="203"/>
      <c r="I19" s="203"/>
      <c r="J19" s="203"/>
      <c r="K19" s="133"/>
      <c r="L19" s="152"/>
      <c r="M19" s="133"/>
      <c r="N19" s="133"/>
      <c r="O19" s="133"/>
      <c r="P19" s="133"/>
      <c r="Q19" s="133"/>
    </row>
    <row r="20" spans="1:17" s="135" customForma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133"/>
      <c r="L20" s="152"/>
      <c r="M20" s="133"/>
      <c r="N20" s="133"/>
      <c r="O20" s="133"/>
      <c r="P20" s="133"/>
      <c r="Q20" s="133"/>
    </row>
    <row r="21" spans="1:17" s="135" customFormat="1">
      <c r="A21" s="213" t="s">
        <v>121</v>
      </c>
      <c r="B21" s="203"/>
      <c r="C21" s="203"/>
      <c r="D21" s="203"/>
      <c r="E21" s="203"/>
      <c r="F21" s="148"/>
      <c r="G21" s="148"/>
      <c r="H21" s="148"/>
      <c r="I21" s="148"/>
      <c r="J21" s="148"/>
      <c r="K21" s="133"/>
      <c r="L21" s="152"/>
      <c r="M21" s="133"/>
      <c r="N21" s="133"/>
      <c r="O21" s="133"/>
      <c r="P21" s="133"/>
      <c r="Q21" s="133"/>
    </row>
    <row r="22" spans="1:17" s="135" customFormat="1" ht="21.75" customHeight="1">
      <c r="A22" s="214"/>
      <c r="B22" s="214"/>
      <c r="C22" s="215"/>
      <c r="D22" s="214"/>
      <c r="E22" s="203"/>
      <c r="F22" s="148"/>
      <c r="G22" s="148"/>
      <c r="H22" s="148"/>
      <c r="I22" s="148"/>
      <c r="J22" s="148"/>
      <c r="K22" s="133"/>
      <c r="L22" s="152"/>
      <c r="M22" s="133"/>
      <c r="N22" s="133"/>
      <c r="O22" s="133"/>
      <c r="P22" s="133"/>
      <c r="Q22" s="133"/>
    </row>
    <row r="23" spans="1:17" s="135" customFormat="1">
      <c r="A23" s="207" t="s">
        <v>373</v>
      </c>
      <c r="B23" s="207"/>
      <c r="C23" s="207"/>
      <c r="D23" s="207"/>
      <c r="E23" s="203"/>
      <c r="F23" s="203"/>
      <c r="G23" s="203"/>
      <c r="H23" s="203"/>
      <c r="I23" s="203"/>
      <c r="J23" s="148"/>
      <c r="K23" s="133"/>
      <c r="L23" s="152"/>
      <c r="M23" s="133"/>
      <c r="N23" s="133"/>
      <c r="O23" s="133"/>
      <c r="P23" s="133"/>
      <c r="Q23" s="133"/>
    </row>
    <row r="25" spans="1:17" ht="29.25" customHeight="1">
      <c r="A25" s="200" t="s">
        <v>154</v>
      </c>
      <c r="B25" s="201"/>
      <c r="C25" s="201"/>
      <c r="D25" s="201"/>
      <c r="E25" s="201"/>
      <c r="F25" s="201"/>
      <c r="G25" s="201"/>
      <c r="H25" s="201"/>
      <c r="I25" s="201"/>
      <c r="J25" s="201"/>
    </row>
    <row r="27" spans="1:17">
      <c r="A27" s="249" t="s">
        <v>380</v>
      </c>
    </row>
  </sheetData>
  <mergeCells count="10">
    <mergeCell ref="A1:J1"/>
    <mergeCell ref="A2:E2"/>
    <mergeCell ref="F2:J2"/>
    <mergeCell ref="A11:E11"/>
    <mergeCell ref="F11:J11"/>
    <mergeCell ref="A25:J25"/>
    <mergeCell ref="A19:D20"/>
    <mergeCell ref="E19:J20"/>
    <mergeCell ref="A21:E22"/>
    <mergeCell ref="A23:I23"/>
  </mergeCells>
  <phoneticPr fontId="11" type="noConversion"/>
  <pageMargins left="0.75" right="0.75" top="1" bottom="1" header="0.5" footer="0.5"/>
  <pageSetup scale="85"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6"/>
  <sheetViews>
    <sheetView workbookViewId="0">
      <selection activeCell="A26" sqref="A26"/>
    </sheetView>
  </sheetViews>
  <sheetFormatPr defaultRowHeight="12.75"/>
  <cols>
    <col min="1" max="1" width="20.7109375" style="141" bestFit="1" customWidth="1"/>
    <col min="2" max="2" width="10.85546875" style="141" customWidth="1"/>
    <col min="3" max="3" width="10.140625" style="144" customWidth="1"/>
    <col min="4" max="4" width="10.28515625" style="144" customWidth="1"/>
    <col min="5" max="7" width="8.5703125" style="141" customWidth="1"/>
    <col min="8" max="8" width="9.140625" style="141"/>
    <col min="9" max="10" width="8.5703125" style="141" customWidth="1"/>
    <col min="11" max="16384" width="9.140625" style="141"/>
  </cols>
  <sheetData>
    <row r="1" spans="1:23" ht="30.75" customHeight="1">
      <c r="A1" s="208" t="s">
        <v>338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3" ht="17.25" customHeight="1">
      <c r="A2" s="208" t="s">
        <v>122</v>
      </c>
      <c r="B2" s="203"/>
      <c r="C2" s="203"/>
      <c r="D2" s="203"/>
      <c r="E2" s="203"/>
      <c r="F2" s="216" t="s">
        <v>33</v>
      </c>
      <c r="G2" s="203"/>
      <c r="H2" s="203"/>
      <c r="I2" s="203"/>
      <c r="J2" s="203"/>
    </row>
    <row r="3" spans="1:23" ht="38.25">
      <c r="A3" s="27" t="s">
        <v>85</v>
      </c>
      <c r="B3" s="40" t="s">
        <v>107</v>
      </c>
      <c r="C3" s="28" t="s">
        <v>93</v>
      </c>
      <c r="D3" s="28" t="s">
        <v>91</v>
      </c>
      <c r="E3" s="40" t="s">
        <v>37</v>
      </c>
      <c r="F3" s="41" t="s">
        <v>38</v>
      </c>
      <c r="G3" s="41" t="s">
        <v>39</v>
      </c>
      <c r="H3" s="41" t="s">
        <v>40</v>
      </c>
      <c r="I3" s="41" t="s">
        <v>41</v>
      </c>
      <c r="J3" s="41" t="s">
        <v>42</v>
      </c>
    </row>
    <row r="4" spans="1:23">
      <c r="A4" s="154" t="s">
        <v>86</v>
      </c>
      <c r="B4" s="129" t="s">
        <v>290</v>
      </c>
      <c r="C4" s="150">
        <v>94</v>
      </c>
      <c r="D4" s="150">
        <v>22442</v>
      </c>
      <c r="E4" s="140">
        <v>4.2</v>
      </c>
      <c r="F4" s="140">
        <v>0</v>
      </c>
      <c r="G4" s="140">
        <v>0</v>
      </c>
      <c r="H4" s="140">
        <v>0</v>
      </c>
      <c r="I4" s="140">
        <v>6.4</v>
      </c>
      <c r="J4" s="140">
        <v>12.7</v>
      </c>
      <c r="K4" s="129"/>
      <c r="L4" s="129"/>
      <c r="M4" s="129"/>
      <c r="N4" s="129"/>
      <c r="O4" s="129"/>
      <c r="P4" s="129"/>
      <c r="U4" s="129"/>
      <c r="V4" s="129"/>
      <c r="W4" s="129"/>
    </row>
    <row r="5" spans="1:23">
      <c r="A5" s="154" t="s">
        <v>87</v>
      </c>
      <c r="B5" s="129" t="s">
        <v>291</v>
      </c>
      <c r="C5" s="150">
        <v>52</v>
      </c>
      <c r="D5" s="150">
        <v>19508</v>
      </c>
      <c r="E5" s="140">
        <v>2.7</v>
      </c>
      <c r="F5" s="140">
        <v>0</v>
      </c>
      <c r="G5" s="140">
        <v>0</v>
      </c>
      <c r="H5" s="140">
        <v>0</v>
      </c>
      <c r="I5" s="140">
        <v>0.8</v>
      </c>
      <c r="J5" s="140">
        <v>10.1</v>
      </c>
      <c r="K5" s="129"/>
      <c r="L5" s="129"/>
      <c r="M5" s="129"/>
      <c r="N5" s="129"/>
      <c r="O5" s="129"/>
      <c r="P5" s="129"/>
      <c r="U5" s="129"/>
      <c r="V5" s="129"/>
      <c r="W5" s="129"/>
    </row>
    <row r="6" spans="1:23">
      <c r="A6" s="168" t="s">
        <v>88</v>
      </c>
      <c r="B6" s="129" t="s">
        <v>292</v>
      </c>
      <c r="C6" s="150">
        <v>22</v>
      </c>
      <c r="D6" s="150">
        <v>24000</v>
      </c>
      <c r="E6" s="140">
        <v>0.9</v>
      </c>
      <c r="F6" s="140">
        <v>0</v>
      </c>
      <c r="G6" s="140">
        <v>0</v>
      </c>
      <c r="H6" s="140">
        <v>0</v>
      </c>
      <c r="I6" s="140">
        <v>0</v>
      </c>
      <c r="J6" s="140">
        <v>2.4</v>
      </c>
      <c r="K6" s="129"/>
      <c r="L6" s="129"/>
      <c r="M6" s="129"/>
      <c r="N6" s="129"/>
      <c r="O6" s="129"/>
      <c r="P6" s="129"/>
      <c r="U6" s="129"/>
      <c r="V6" s="129"/>
      <c r="W6" s="129"/>
    </row>
    <row r="7" spans="1:23">
      <c r="A7" s="168" t="s">
        <v>89</v>
      </c>
      <c r="B7" s="129" t="s">
        <v>293</v>
      </c>
      <c r="C7" s="150">
        <v>11</v>
      </c>
      <c r="D7" s="150">
        <v>22126</v>
      </c>
      <c r="E7" s="140">
        <v>0.5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29"/>
      <c r="L7" s="129"/>
      <c r="M7" s="129"/>
      <c r="N7" s="129"/>
      <c r="O7" s="129"/>
      <c r="P7" s="129"/>
      <c r="U7" s="129"/>
      <c r="V7" s="129"/>
      <c r="W7" s="129"/>
    </row>
    <row r="8" spans="1:23">
      <c r="A8" s="168" t="s">
        <v>90</v>
      </c>
      <c r="B8" s="129" t="s">
        <v>294</v>
      </c>
      <c r="C8" s="150">
        <v>15</v>
      </c>
      <c r="D8" s="150">
        <v>31030</v>
      </c>
      <c r="E8" s="140">
        <v>0.5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29"/>
      <c r="L8" s="129"/>
      <c r="M8" s="129"/>
      <c r="N8" s="129"/>
      <c r="O8" s="129"/>
      <c r="P8" s="129"/>
      <c r="U8" s="129"/>
      <c r="V8" s="129"/>
      <c r="W8" s="129"/>
    </row>
    <row r="11" spans="1:23" s="135" customFormat="1">
      <c r="A11" s="208" t="s">
        <v>123</v>
      </c>
      <c r="B11" s="203"/>
      <c r="C11" s="203"/>
      <c r="D11" s="203"/>
      <c r="E11" s="203"/>
      <c r="F11" s="216" t="s">
        <v>33</v>
      </c>
      <c r="G11" s="203"/>
      <c r="H11" s="203"/>
      <c r="I11" s="203"/>
      <c r="J11" s="203"/>
      <c r="K11" s="132"/>
      <c r="L11" s="152"/>
      <c r="M11" s="133"/>
      <c r="N11" s="133"/>
      <c r="O11" s="133"/>
      <c r="P11" s="133"/>
      <c r="Q11" s="133"/>
    </row>
    <row r="12" spans="1:23" s="135" customFormat="1" ht="38.25">
      <c r="A12" s="27" t="s">
        <v>85</v>
      </c>
      <c r="B12" s="40" t="s">
        <v>107</v>
      </c>
      <c r="C12" s="28" t="s">
        <v>91</v>
      </c>
      <c r="D12" s="28" t="s">
        <v>56</v>
      </c>
      <c r="E12" s="40" t="s">
        <v>37</v>
      </c>
      <c r="F12" s="41" t="s">
        <v>38</v>
      </c>
      <c r="G12" s="41" t="s">
        <v>39</v>
      </c>
      <c r="H12" s="41" t="s">
        <v>40</v>
      </c>
      <c r="I12" s="41" t="s">
        <v>41</v>
      </c>
      <c r="J12" s="41" t="s">
        <v>42</v>
      </c>
    </row>
    <row r="13" spans="1:23">
      <c r="A13" s="154" t="s">
        <v>86</v>
      </c>
      <c r="B13" s="141" t="s">
        <v>295</v>
      </c>
      <c r="C13" s="150">
        <v>22442</v>
      </c>
      <c r="D13" s="150">
        <v>202445</v>
      </c>
      <c r="E13" s="130">
        <v>0.11</v>
      </c>
      <c r="F13" s="130">
        <v>0.06</v>
      </c>
      <c r="G13" s="130">
        <v>0.08</v>
      </c>
      <c r="H13" s="130">
        <v>0.13</v>
      </c>
      <c r="I13" s="130">
        <v>0.21</v>
      </c>
      <c r="J13" s="130">
        <v>0.34</v>
      </c>
    </row>
    <row r="14" spans="1:23">
      <c r="A14" s="154" t="s">
        <v>87</v>
      </c>
      <c r="B14" s="141" t="s">
        <v>296</v>
      </c>
      <c r="C14" s="150">
        <v>19508</v>
      </c>
      <c r="D14" s="150">
        <v>195709</v>
      </c>
      <c r="E14" s="130">
        <v>0.1</v>
      </c>
      <c r="F14" s="130">
        <v>0.04</v>
      </c>
      <c r="G14" s="130">
        <v>0.08</v>
      </c>
      <c r="H14" s="130">
        <v>0.11</v>
      </c>
      <c r="I14" s="130">
        <v>0.17</v>
      </c>
      <c r="J14" s="130">
        <v>0.26</v>
      </c>
    </row>
    <row r="15" spans="1:23">
      <c r="A15" s="168" t="s">
        <v>88</v>
      </c>
      <c r="B15" s="141" t="s">
        <v>297</v>
      </c>
      <c r="C15" s="150">
        <v>24000</v>
      </c>
      <c r="D15" s="150">
        <v>268328</v>
      </c>
      <c r="E15" s="130">
        <v>0.09</v>
      </c>
      <c r="F15" s="130">
        <v>0.03</v>
      </c>
      <c r="G15" s="130">
        <v>0.05</v>
      </c>
      <c r="H15" s="130">
        <v>0.09</v>
      </c>
      <c r="I15" s="130">
        <v>0.14000000000000001</v>
      </c>
      <c r="J15" s="130">
        <v>0.2</v>
      </c>
    </row>
    <row r="16" spans="1:23">
      <c r="A16" s="168" t="s">
        <v>89</v>
      </c>
      <c r="B16" s="141" t="s">
        <v>298</v>
      </c>
      <c r="C16" s="150">
        <v>22126</v>
      </c>
      <c r="D16" s="150">
        <v>342955</v>
      </c>
      <c r="E16" s="130">
        <v>0.06</v>
      </c>
      <c r="F16" s="130">
        <v>0.02</v>
      </c>
      <c r="G16" s="130">
        <v>0.03</v>
      </c>
      <c r="H16" s="130">
        <v>0.05</v>
      </c>
      <c r="I16" s="130">
        <v>0.09</v>
      </c>
      <c r="J16" s="130">
        <v>0.14000000000000001</v>
      </c>
    </row>
    <row r="17" spans="1:15">
      <c r="A17" s="168" t="s">
        <v>90</v>
      </c>
      <c r="B17" s="141" t="s">
        <v>299</v>
      </c>
      <c r="C17" s="150">
        <v>31030</v>
      </c>
      <c r="D17" s="150">
        <v>306772</v>
      </c>
      <c r="E17" s="130">
        <v>0.1</v>
      </c>
      <c r="F17" s="130">
        <v>0.04</v>
      </c>
      <c r="G17" s="130">
        <v>0.05</v>
      </c>
      <c r="H17" s="130">
        <v>0.08</v>
      </c>
      <c r="I17" s="130">
        <v>0.15</v>
      </c>
      <c r="J17" s="130">
        <v>0.2</v>
      </c>
    </row>
    <row r="19" spans="1:15">
      <c r="A19" s="211" t="s">
        <v>124</v>
      </c>
      <c r="B19" s="203"/>
      <c r="C19" s="203"/>
      <c r="D19" s="203"/>
      <c r="E19" s="202"/>
      <c r="F19" s="203"/>
      <c r="G19" s="203"/>
      <c r="H19" s="203"/>
      <c r="I19" s="203"/>
      <c r="J19" s="203"/>
    </row>
    <row r="20" spans="1:15">
      <c r="A20" s="203"/>
      <c r="B20" s="203"/>
      <c r="C20" s="203"/>
      <c r="D20" s="203"/>
      <c r="E20" s="203"/>
      <c r="F20" s="203"/>
      <c r="G20" s="203"/>
      <c r="H20" s="203"/>
      <c r="I20" s="203"/>
      <c r="J20" s="203"/>
    </row>
    <row r="21" spans="1:15">
      <c r="A21" s="213" t="s">
        <v>125</v>
      </c>
      <c r="B21" s="203"/>
      <c r="C21" s="203"/>
      <c r="D21" s="203"/>
      <c r="E21" s="203"/>
      <c r="F21" s="148"/>
      <c r="G21" s="148"/>
      <c r="H21" s="148"/>
      <c r="I21" s="148"/>
      <c r="J21" s="148"/>
    </row>
    <row r="22" spans="1:15" s="135" customFormat="1">
      <c r="A22" s="214"/>
      <c r="B22" s="214"/>
      <c r="C22" s="215"/>
      <c r="D22" s="214"/>
      <c r="E22" s="203"/>
      <c r="F22" s="148"/>
      <c r="G22" s="148"/>
      <c r="H22" s="148"/>
      <c r="I22" s="148"/>
      <c r="J22" s="148"/>
      <c r="K22" s="133"/>
      <c r="L22" s="133"/>
      <c r="M22" s="133"/>
      <c r="N22" s="133"/>
      <c r="O22" s="133"/>
    </row>
    <row r="23" spans="1:15" ht="29.25" customHeight="1">
      <c r="A23" s="206" t="s">
        <v>374</v>
      </c>
      <c r="B23" s="207"/>
      <c r="C23" s="207"/>
      <c r="D23" s="207"/>
      <c r="E23" s="203"/>
      <c r="F23" s="203"/>
      <c r="G23" s="203"/>
      <c r="H23" s="203"/>
      <c r="I23" s="203"/>
      <c r="J23" s="203"/>
    </row>
    <row r="24" spans="1:15" ht="30" customHeight="1">
      <c r="A24" s="200" t="s">
        <v>154</v>
      </c>
      <c r="B24" s="201"/>
      <c r="C24" s="201"/>
      <c r="D24" s="201"/>
      <c r="E24" s="201"/>
      <c r="F24" s="201"/>
      <c r="G24" s="201"/>
      <c r="H24" s="201"/>
      <c r="I24" s="201"/>
      <c r="J24" s="201"/>
    </row>
    <row r="26" spans="1:15">
      <c r="A26" s="249" t="s">
        <v>380</v>
      </c>
    </row>
  </sheetData>
  <mergeCells count="10">
    <mergeCell ref="A1:J1"/>
    <mergeCell ref="A2:E2"/>
    <mergeCell ref="F2:J2"/>
    <mergeCell ref="A11:E11"/>
    <mergeCell ref="F11:J11"/>
    <mergeCell ref="A24:J24"/>
    <mergeCell ref="A19:D20"/>
    <mergeCell ref="E19:J20"/>
    <mergeCell ref="A21:E22"/>
    <mergeCell ref="A23:J23"/>
  </mergeCells>
  <phoneticPr fontId="11" type="noConversion"/>
  <pageMargins left="0.75" right="0.75" top="1" bottom="1" header="0.5" footer="0.5"/>
  <pageSetup scale="85"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27"/>
  <sheetViews>
    <sheetView workbookViewId="0">
      <selection activeCell="A27" sqref="A27"/>
    </sheetView>
  </sheetViews>
  <sheetFormatPr defaultRowHeight="12.75"/>
  <cols>
    <col min="1" max="1" width="20.7109375" style="141" bestFit="1" customWidth="1"/>
    <col min="2" max="2" width="10.85546875" style="141" customWidth="1"/>
    <col min="3" max="4" width="9.140625" style="144"/>
    <col min="5" max="5" width="9.140625" style="141"/>
    <col min="6" max="7" width="8.5703125" style="141" customWidth="1"/>
    <col min="8" max="8" width="9.140625" style="141"/>
    <col min="9" max="10" width="8.5703125" style="141" customWidth="1"/>
    <col min="11" max="16384" width="9.140625" style="141"/>
  </cols>
  <sheetData>
    <row r="1" spans="1:23" s="135" customFormat="1" ht="30.75" customHeight="1">
      <c r="A1" s="208" t="s">
        <v>337</v>
      </c>
      <c r="B1" s="203"/>
      <c r="C1" s="203"/>
      <c r="D1" s="203"/>
      <c r="E1" s="203"/>
      <c r="F1" s="203"/>
      <c r="G1" s="203"/>
      <c r="H1" s="203"/>
      <c r="I1" s="203"/>
      <c r="J1" s="203"/>
      <c r="K1" s="151"/>
      <c r="L1" s="152"/>
      <c r="M1" s="133"/>
      <c r="N1" s="133"/>
      <c r="O1" s="133"/>
      <c r="P1" s="133"/>
      <c r="Q1" s="133"/>
    </row>
    <row r="2" spans="1:23" s="135" customFormat="1" ht="18.75" customHeight="1">
      <c r="A2" s="208" t="s">
        <v>118</v>
      </c>
      <c r="B2" s="203"/>
      <c r="C2" s="203"/>
      <c r="D2" s="203"/>
      <c r="E2" s="203"/>
      <c r="F2" s="216" t="s">
        <v>33</v>
      </c>
      <c r="G2" s="203"/>
      <c r="H2" s="203"/>
      <c r="I2" s="203"/>
      <c r="J2" s="203"/>
      <c r="K2" s="132"/>
      <c r="L2" s="152"/>
      <c r="M2" s="133"/>
      <c r="N2" s="133"/>
      <c r="O2" s="133"/>
      <c r="P2" s="133"/>
      <c r="Q2" s="133"/>
    </row>
    <row r="3" spans="1:23" s="135" customFormat="1" ht="46.5" customHeight="1">
      <c r="A3" s="27" t="s">
        <v>85</v>
      </c>
      <c r="B3" s="40" t="s">
        <v>107</v>
      </c>
      <c r="C3" s="28" t="s">
        <v>35</v>
      </c>
      <c r="D3" s="28" t="s">
        <v>36</v>
      </c>
      <c r="E3" s="40" t="s">
        <v>37</v>
      </c>
      <c r="F3" s="41" t="s">
        <v>38</v>
      </c>
      <c r="G3" s="41" t="s">
        <v>39</v>
      </c>
      <c r="H3" s="41" t="s">
        <v>40</v>
      </c>
      <c r="I3" s="41" t="s">
        <v>41</v>
      </c>
      <c r="J3" s="41" t="s">
        <v>42</v>
      </c>
      <c r="K3" s="136"/>
      <c r="L3" s="146"/>
      <c r="M3" s="136"/>
      <c r="N3" s="136"/>
      <c r="O3" s="136"/>
      <c r="P3" s="136"/>
      <c r="Q3" s="136"/>
    </row>
    <row r="4" spans="1:23">
      <c r="A4" s="154" t="s">
        <v>86</v>
      </c>
      <c r="B4" s="129" t="s">
        <v>282</v>
      </c>
      <c r="C4" s="150">
        <v>98</v>
      </c>
      <c r="D4" s="150">
        <v>29567</v>
      </c>
      <c r="E4" s="140">
        <v>3.3</v>
      </c>
      <c r="F4" s="140">
        <v>0</v>
      </c>
      <c r="G4" s="140">
        <v>0</v>
      </c>
      <c r="H4" s="140">
        <v>1.8</v>
      </c>
      <c r="I4" s="140">
        <v>5.8</v>
      </c>
      <c r="J4" s="140">
        <v>10.5</v>
      </c>
      <c r="K4" s="129"/>
      <c r="L4" s="129"/>
      <c r="M4" s="129"/>
      <c r="N4" s="129"/>
      <c r="O4" s="129"/>
      <c r="P4" s="129"/>
      <c r="U4" s="129"/>
      <c r="V4" s="129"/>
      <c r="W4" s="129"/>
    </row>
    <row r="5" spans="1:23">
      <c r="A5" s="154" t="s">
        <v>87</v>
      </c>
      <c r="B5" s="129" t="s">
        <v>283</v>
      </c>
      <c r="C5" s="150">
        <v>84</v>
      </c>
      <c r="D5" s="150">
        <v>29601</v>
      </c>
      <c r="E5" s="140">
        <v>2.8</v>
      </c>
      <c r="F5" s="140">
        <v>0</v>
      </c>
      <c r="G5" s="140">
        <v>0</v>
      </c>
      <c r="H5" s="140">
        <v>0</v>
      </c>
      <c r="I5" s="140">
        <v>4</v>
      </c>
      <c r="J5" s="140">
        <v>6.8</v>
      </c>
      <c r="K5" s="129"/>
      <c r="L5" s="129"/>
      <c r="M5" s="129"/>
      <c r="N5" s="129"/>
      <c r="O5" s="129"/>
      <c r="P5" s="129"/>
      <c r="U5" s="129"/>
      <c r="V5" s="129"/>
      <c r="W5" s="129"/>
    </row>
    <row r="6" spans="1:23">
      <c r="A6" s="168" t="s">
        <v>88</v>
      </c>
      <c r="B6" s="129" t="s">
        <v>284</v>
      </c>
      <c r="C6" s="150">
        <v>59</v>
      </c>
      <c r="D6" s="150">
        <v>34853</v>
      </c>
      <c r="E6" s="140">
        <v>1.7</v>
      </c>
      <c r="F6" s="140">
        <v>0</v>
      </c>
      <c r="G6" s="140">
        <v>0</v>
      </c>
      <c r="H6" s="140">
        <v>0</v>
      </c>
      <c r="I6" s="140">
        <v>2.1</v>
      </c>
      <c r="J6" s="140">
        <v>6.8</v>
      </c>
      <c r="K6" s="129"/>
      <c r="L6" s="129"/>
      <c r="M6" s="129"/>
      <c r="N6" s="129"/>
      <c r="O6" s="129"/>
      <c r="P6" s="129"/>
      <c r="U6" s="129"/>
      <c r="V6" s="129"/>
      <c r="W6" s="129"/>
    </row>
    <row r="7" spans="1:23">
      <c r="A7" s="168" t="s">
        <v>89</v>
      </c>
      <c r="B7" s="129" t="s">
        <v>285</v>
      </c>
      <c r="C7" s="150">
        <v>41</v>
      </c>
      <c r="D7" s="150">
        <v>29935</v>
      </c>
      <c r="E7" s="140">
        <v>1.4</v>
      </c>
      <c r="F7" s="140">
        <v>0</v>
      </c>
      <c r="G7" s="140">
        <v>0</v>
      </c>
      <c r="H7" s="140">
        <v>0</v>
      </c>
      <c r="I7" s="140">
        <v>1.8</v>
      </c>
      <c r="J7" s="140">
        <v>5.2</v>
      </c>
      <c r="K7" s="129"/>
      <c r="L7" s="129"/>
      <c r="M7" s="129"/>
      <c r="N7" s="129"/>
      <c r="O7" s="129"/>
      <c r="P7" s="129"/>
      <c r="U7" s="129"/>
      <c r="V7" s="129"/>
      <c r="W7" s="129"/>
    </row>
    <row r="8" spans="1:23">
      <c r="A8" s="168" t="s">
        <v>90</v>
      </c>
      <c r="B8" s="129" t="s">
        <v>286</v>
      </c>
      <c r="C8" s="150">
        <v>28</v>
      </c>
      <c r="D8" s="150">
        <v>20334</v>
      </c>
      <c r="E8" s="140">
        <v>1.4</v>
      </c>
      <c r="F8" s="140">
        <v>0</v>
      </c>
      <c r="G8" s="140">
        <v>0</v>
      </c>
      <c r="H8" s="140">
        <v>0</v>
      </c>
      <c r="I8" s="140">
        <v>0</v>
      </c>
      <c r="J8" s="140">
        <v>2.9</v>
      </c>
      <c r="K8" s="129"/>
      <c r="L8" s="129"/>
      <c r="M8" s="129"/>
      <c r="N8" s="129"/>
      <c r="O8" s="129"/>
      <c r="P8" s="129"/>
      <c r="U8" s="129"/>
      <c r="V8" s="129"/>
      <c r="W8" s="129"/>
    </row>
    <row r="9" spans="1:23">
      <c r="E9" s="143"/>
      <c r="F9" s="143"/>
      <c r="G9" s="143"/>
      <c r="H9" s="143"/>
      <c r="I9" s="143"/>
      <c r="J9" s="143"/>
    </row>
    <row r="11" spans="1:23">
      <c r="A11" s="208" t="s">
        <v>119</v>
      </c>
      <c r="B11" s="203"/>
      <c r="C11" s="203"/>
      <c r="D11" s="203"/>
      <c r="E11" s="203"/>
      <c r="F11" s="216" t="s">
        <v>33</v>
      </c>
      <c r="G11" s="203"/>
      <c r="H11" s="203"/>
      <c r="I11" s="203"/>
      <c r="J11" s="203"/>
    </row>
    <row r="12" spans="1:23" ht="38.25">
      <c r="A12" s="27" t="s">
        <v>85</v>
      </c>
      <c r="B12" s="40" t="s">
        <v>107</v>
      </c>
      <c r="C12" s="28" t="s">
        <v>36</v>
      </c>
      <c r="D12" s="28" t="s">
        <v>56</v>
      </c>
      <c r="E12" s="40" t="s">
        <v>37</v>
      </c>
      <c r="F12" s="41" t="s">
        <v>38</v>
      </c>
      <c r="G12" s="41" t="s">
        <v>39</v>
      </c>
      <c r="H12" s="41" t="s">
        <v>40</v>
      </c>
      <c r="I12" s="41" t="s">
        <v>41</v>
      </c>
      <c r="J12" s="41" t="s">
        <v>42</v>
      </c>
    </row>
    <row r="13" spans="1:23">
      <c r="A13" s="154" t="s">
        <v>86</v>
      </c>
      <c r="B13" s="149" t="s">
        <v>139</v>
      </c>
      <c r="C13" s="150">
        <v>29567</v>
      </c>
      <c r="D13" s="150">
        <v>90059</v>
      </c>
      <c r="E13" s="130">
        <v>0.33</v>
      </c>
      <c r="F13" s="130">
        <v>0.21</v>
      </c>
      <c r="G13" s="130">
        <v>0.28000000000000003</v>
      </c>
      <c r="H13" s="130">
        <v>0.37</v>
      </c>
      <c r="I13" s="130">
        <v>0.46</v>
      </c>
      <c r="J13" s="130">
        <v>0.57999999999999996</v>
      </c>
    </row>
    <row r="14" spans="1:23">
      <c r="A14" s="154" t="s">
        <v>87</v>
      </c>
      <c r="B14" s="149" t="s">
        <v>287</v>
      </c>
      <c r="C14" s="150">
        <v>29601</v>
      </c>
      <c r="D14" s="150">
        <v>101386</v>
      </c>
      <c r="E14" s="130">
        <v>0.28999999999999998</v>
      </c>
      <c r="F14" s="130">
        <v>0.12</v>
      </c>
      <c r="G14" s="130">
        <v>0.22</v>
      </c>
      <c r="H14" s="130">
        <v>0.3</v>
      </c>
      <c r="I14" s="130">
        <v>0.41</v>
      </c>
      <c r="J14" s="130">
        <v>0.53</v>
      </c>
    </row>
    <row r="15" spans="1:23">
      <c r="A15" s="168" t="s">
        <v>88</v>
      </c>
      <c r="B15" s="149" t="s">
        <v>288</v>
      </c>
      <c r="C15" s="150">
        <v>34853</v>
      </c>
      <c r="D15" s="150">
        <v>151963</v>
      </c>
      <c r="E15" s="130">
        <v>0.23</v>
      </c>
      <c r="F15" s="130">
        <v>0.09</v>
      </c>
      <c r="G15" s="130">
        <v>0.14000000000000001</v>
      </c>
      <c r="H15" s="130">
        <v>0.21</v>
      </c>
      <c r="I15" s="130">
        <v>0.3</v>
      </c>
      <c r="J15" s="130">
        <v>0.42</v>
      </c>
    </row>
    <row r="16" spans="1:23">
      <c r="A16" s="168" t="s">
        <v>89</v>
      </c>
      <c r="B16" s="149" t="s">
        <v>194</v>
      </c>
      <c r="C16" s="150">
        <v>29935</v>
      </c>
      <c r="D16" s="150">
        <v>198907</v>
      </c>
      <c r="E16" s="130">
        <v>0.15</v>
      </c>
      <c r="F16" s="130">
        <v>0.03</v>
      </c>
      <c r="G16" s="130">
        <v>0.05</v>
      </c>
      <c r="H16" s="130">
        <v>0.11</v>
      </c>
      <c r="I16" s="130">
        <v>0.17</v>
      </c>
      <c r="J16" s="130">
        <v>0.33</v>
      </c>
    </row>
    <row r="17" spans="1:10">
      <c r="A17" s="168" t="s">
        <v>90</v>
      </c>
      <c r="B17" s="149" t="s">
        <v>289</v>
      </c>
      <c r="C17" s="150">
        <v>20334</v>
      </c>
      <c r="D17" s="150">
        <v>128207</v>
      </c>
      <c r="E17" s="130">
        <v>0.16</v>
      </c>
      <c r="F17" s="130">
        <v>0.04</v>
      </c>
      <c r="G17" s="130">
        <v>0.06</v>
      </c>
      <c r="H17" s="130">
        <v>0.09</v>
      </c>
      <c r="I17" s="130">
        <v>0.16</v>
      </c>
      <c r="J17" s="130">
        <v>0.28999999999999998</v>
      </c>
    </row>
    <row r="18" spans="1:10">
      <c r="E18" s="131"/>
      <c r="F18" s="131"/>
      <c r="G18" s="131"/>
      <c r="H18" s="131"/>
      <c r="I18" s="131"/>
      <c r="J18" s="131"/>
    </row>
    <row r="19" spans="1:10">
      <c r="A19" s="211" t="s">
        <v>126</v>
      </c>
      <c r="B19" s="203"/>
      <c r="C19" s="203"/>
      <c r="D19" s="203"/>
      <c r="E19" s="202"/>
      <c r="F19" s="203"/>
      <c r="G19" s="203"/>
      <c r="H19" s="203"/>
      <c r="I19" s="203"/>
      <c r="J19" s="203"/>
    </row>
    <row r="20" spans="1:10">
      <c r="A20" s="203"/>
      <c r="B20" s="203"/>
      <c r="C20" s="203"/>
      <c r="D20" s="203"/>
      <c r="E20" s="203"/>
      <c r="F20" s="203"/>
      <c r="G20" s="203"/>
      <c r="H20" s="203"/>
      <c r="I20" s="203"/>
      <c r="J20" s="203"/>
    </row>
    <row r="21" spans="1:10">
      <c r="A21" s="213" t="s">
        <v>127</v>
      </c>
      <c r="B21" s="203"/>
      <c r="C21" s="203"/>
      <c r="D21" s="203"/>
      <c r="E21" s="203"/>
      <c r="F21" s="148"/>
      <c r="G21" s="148"/>
      <c r="H21" s="148"/>
      <c r="I21" s="148"/>
      <c r="J21" s="148"/>
    </row>
    <row r="22" spans="1:10">
      <c r="A22" s="214"/>
      <c r="B22" s="214"/>
      <c r="C22" s="215"/>
      <c r="D22" s="214"/>
      <c r="E22" s="203"/>
      <c r="F22" s="148"/>
      <c r="G22" s="148"/>
      <c r="H22" s="148"/>
      <c r="I22" s="148"/>
      <c r="J22" s="148"/>
    </row>
    <row r="23" spans="1:10">
      <c r="A23" s="207" t="s">
        <v>373</v>
      </c>
      <c r="B23" s="207"/>
      <c r="C23" s="207"/>
      <c r="D23" s="207"/>
      <c r="E23" s="203"/>
      <c r="F23" s="203"/>
      <c r="G23" s="203"/>
      <c r="H23" s="203"/>
      <c r="I23" s="203"/>
      <c r="J23" s="148"/>
    </row>
    <row r="25" spans="1:10" ht="30" customHeight="1">
      <c r="A25" s="200" t="s">
        <v>154</v>
      </c>
      <c r="B25" s="201"/>
      <c r="C25" s="201"/>
      <c r="D25" s="201"/>
      <c r="E25" s="201"/>
      <c r="F25" s="201"/>
      <c r="G25" s="201"/>
      <c r="H25" s="201"/>
      <c r="I25" s="201"/>
      <c r="J25" s="201"/>
    </row>
    <row r="27" spans="1:10">
      <c r="A27" s="249" t="s">
        <v>380</v>
      </c>
    </row>
  </sheetData>
  <mergeCells count="10">
    <mergeCell ref="A1:J1"/>
    <mergeCell ref="A2:E2"/>
    <mergeCell ref="F2:J2"/>
    <mergeCell ref="A11:E11"/>
    <mergeCell ref="F11:J11"/>
    <mergeCell ref="A25:J25"/>
    <mergeCell ref="A19:D20"/>
    <mergeCell ref="E19:J20"/>
    <mergeCell ref="A21:E22"/>
    <mergeCell ref="A23:I23"/>
  </mergeCells>
  <phoneticPr fontId="11" type="noConversion"/>
  <pageMargins left="0.75" right="0.75" top="1" bottom="1" header="0.5" footer="0.5"/>
  <pageSetup scale="85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Table1-Hospitals by Type</vt:lpstr>
      <vt:lpstr>Table2-Hospitals by Bedsize</vt:lpstr>
      <vt:lpstr>Table3-CLAB ICU-Other</vt:lpstr>
      <vt:lpstr>Table4-CLAB SCA</vt:lpstr>
      <vt:lpstr>Table5-CAU non-NICU</vt:lpstr>
      <vt:lpstr>Table6-VAP non-NICU</vt:lpstr>
      <vt:lpstr>Table7-CLAB NICU L3</vt:lpstr>
      <vt:lpstr>Table8-UCAB NICU L3</vt:lpstr>
      <vt:lpstr>Table9-CLAB NICU L2-3</vt:lpstr>
      <vt:lpstr>Table10-UCAB NICU L2-3</vt:lpstr>
      <vt:lpstr>Table11-VAP NICU L3</vt:lpstr>
      <vt:lpstr>Table12-VAP NICU L2-3</vt:lpstr>
      <vt:lpstr>Table13-CLAB Sites ICU-Other</vt:lpstr>
      <vt:lpstr>Table14-CLAB Sites SCA</vt:lpstr>
      <vt:lpstr>Table15-CAU Sites non-NICU</vt:lpstr>
      <vt:lpstr>Table16-VAP Sites non-NICU</vt:lpstr>
      <vt:lpstr>Table17-CLAB-UCAB Sites NICU L3</vt:lpstr>
      <vt:lpstr>Table18-CLAB-UCAB Site NICU L23</vt:lpstr>
      <vt:lpstr>Table19-VAP Sites NICU L3</vt:lpstr>
      <vt:lpstr>Table20-VAP Sites NICU L23</vt:lpstr>
      <vt:lpstr>cau_icusca</vt:lpstr>
      <vt:lpstr>clab_icu</vt:lpstr>
      <vt:lpstr>'Table9-CLAB NICU L2-3'!clab_nicu</vt:lpstr>
      <vt:lpstr>clab_nicu</vt:lpstr>
      <vt:lpstr>pclab_sca</vt:lpstr>
      <vt:lpstr>'Table14-CLAB Sites SCA'!Print_Area</vt:lpstr>
      <vt:lpstr>'Table15-CAU Sites non-NICU'!Print_Area</vt:lpstr>
      <vt:lpstr>'Table16-VAP Sites non-NICU'!Print_Area</vt:lpstr>
      <vt:lpstr>'Table17-CLAB-UCAB Sites NICU L3'!Print_Area</vt:lpstr>
      <vt:lpstr>'Table18-CLAB-UCAB Site NICU L23'!Print_Area</vt:lpstr>
      <vt:lpstr>'Table19-VAP Sites NICU L3'!Print_Area</vt:lpstr>
      <vt:lpstr>'Table20-VAP Sites NICU L23'!Print_Area</vt:lpstr>
      <vt:lpstr>'Table10-UCAB NICU L2-3'!ucab_nicu</vt:lpstr>
      <vt:lpstr>ucab_nicu</vt:lpstr>
      <vt:lpstr>vap_icusca</vt:lpstr>
      <vt:lpstr>'Table12-VAP NICU L2-3'!vap_nicu</vt:lpstr>
      <vt:lpstr>vap_nicu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Centers for Disease Control &amp; Prevention</cp:lastModifiedBy>
  <cp:lastPrinted>2011-01-03T13:56:08Z</cp:lastPrinted>
  <dcterms:created xsi:type="dcterms:W3CDTF">2009-07-14T13:54:49Z</dcterms:created>
  <dcterms:modified xsi:type="dcterms:W3CDTF">2011-06-09T12:01:52Z</dcterms:modified>
</cp:coreProperties>
</file>