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yr3\Desktop\"/>
    </mc:Choice>
  </mc:AlternateContent>
  <bookViews>
    <workbookView xWindow="0" yWindow="0" windowWidth="19200" windowHeight="11745"/>
  </bookViews>
  <sheets>
    <sheet name="Table 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J5" i="1"/>
  <c r="M5" i="1"/>
  <c r="P5" i="1"/>
  <c r="Q5" i="1"/>
  <c r="S5" i="1" s="1"/>
  <c r="R5" i="1"/>
  <c r="D6" i="1"/>
  <c r="G6" i="1"/>
  <c r="J6" i="1"/>
  <c r="M6" i="1"/>
  <c r="P6" i="1"/>
  <c r="Q6" i="1"/>
  <c r="S6" i="1" s="1"/>
  <c r="R6" i="1"/>
  <c r="D7" i="1"/>
  <c r="G7" i="1"/>
  <c r="J7" i="1"/>
  <c r="M7" i="1"/>
  <c r="P7" i="1"/>
  <c r="Q7" i="1"/>
  <c r="S7" i="1" s="1"/>
  <c r="R7" i="1"/>
  <c r="D8" i="1"/>
  <c r="G8" i="1"/>
  <c r="J8" i="1"/>
  <c r="M8" i="1"/>
  <c r="P8" i="1"/>
  <c r="Q8" i="1"/>
  <c r="S8" i="1" s="1"/>
  <c r="R8" i="1"/>
  <c r="D9" i="1"/>
  <c r="G9" i="1"/>
  <c r="J9" i="1"/>
  <c r="M9" i="1"/>
  <c r="P9" i="1"/>
  <c r="Q9" i="1"/>
  <c r="S9" i="1" s="1"/>
  <c r="R9" i="1"/>
  <c r="D10" i="1"/>
  <c r="G10" i="1"/>
  <c r="J10" i="1"/>
  <c r="M10" i="1"/>
  <c r="P10" i="1"/>
  <c r="Q10" i="1"/>
  <c r="S10" i="1" s="1"/>
  <c r="R10" i="1"/>
  <c r="G11" i="1"/>
  <c r="J11" i="1"/>
  <c r="M11" i="1"/>
  <c r="P11" i="1"/>
  <c r="Q11" i="1"/>
  <c r="R11" i="1"/>
  <c r="R16" i="1" s="1"/>
  <c r="D12" i="1"/>
  <c r="G12" i="1"/>
  <c r="J12" i="1"/>
  <c r="M12" i="1"/>
  <c r="P12" i="1"/>
  <c r="Q12" i="1"/>
  <c r="R12" i="1"/>
  <c r="S12" i="1" s="1"/>
  <c r="D14" i="1"/>
  <c r="G14" i="1"/>
  <c r="J14" i="1"/>
  <c r="M14" i="1"/>
  <c r="P14" i="1"/>
  <c r="Q14" i="1"/>
  <c r="R14" i="1"/>
  <c r="S14" i="1" s="1"/>
  <c r="M15" i="1"/>
  <c r="P15" i="1"/>
  <c r="Q15" i="1"/>
  <c r="S15" i="1" s="1"/>
  <c r="R15" i="1"/>
  <c r="B16" i="1"/>
  <c r="C16" i="1"/>
  <c r="D16" i="1" s="1"/>
  <c r="E16" i="1"/>
  <c r="F16" i="1"/>
  <c r="G16" i="1"/>
  <c r="H16" i="1"/>
  <c r="J16" i="1" s="1"/>
  <c r="I16" i="1"/>
  <c r="K16" i="1"/>
  <c r="M16" i="1" s="1"/>
  <c r="L16" i="1"/>
  <c r="N16" i="1"/>
  <c r="O16" i="1"/>
  <c r="P16" i="1" s="1"/>
  <c r="D25" i="1"/>
  <c r="G25" i="1"/>
  <c r="J25" i="1"/>
  <c r="M25" i="1"/>
  <c r="P25" i="1"/>
  <c r="S25" i="1"/>
  <c r="D26" i="1"/>
  <c r="M26" i="1"/>
  <c r="P26" i="1"/>
  <c r="S26" i="1"/>
  <c r="D27" i="1"/>
  <c r="G27" i="1"/>
  <c r="J27" i="1"/>
  <c r="M27" i="1"/>
  <c r="P27" i="1"/>
  <c r="S27" i="1"/>
  <c r="D28" i="1"/>
  <c r="G28" i="1"/>
  <c r="J28" i="1"/>
  <c r="M28" i="1"/>
  <c r="P28" i="1"/>
  <c r="S28" i="1"/>
  <c r="D29" i="1"/>
  <c r="G29" i="1"/>
  <c r="J29" i="1"/>
  <c r="M29" i="1"/>
  <c r="P29" i="1"/>
  <c r="S29" i="1"/>
  <c r="D30" i="1"/>
  <c r="G30" i="1"/>
  <c r="J30" i="1"/>
  <c r="M30" i="1"/>
  <c r="P30" i="1"/>
  <c r="S30" i="1"/>
  <c r="G31" i="1"/>
  <c r="J31" i="1"/>
  <c r="M31" i="1"/>
  <c r="P31" i="1"/>
  <c r="S31" i="1"/>
  <c r="D32" i="1"/>
  <c r="G32" i="1"/>
  <c r="J32" i="1"/>
  <c r="M32" i="1"/>
  <c r="P32" i="1"/>
  <c r="S32" i="1"/>
  <c r="D33" i="1"/>
  <c r="G33" i="1"/>
  <c r="J33" i="1"/>
  <c r="M33" i="1"/>
  <c r="P33" i="1"/>
  <c r="S33" i="1"/>
  <c r="M34" i="1"/>
  <c r="P34" i="1"/>
  <c r="S34" i="1"/>
  <c r="B35" i="1"/>
  <c r="D35" i="1" s="1"/>
  <c r="C35" i="1"/>
  <c r="E35" i="1"/>
  <c r="F35" i="1"/>
  <c r="G35" i="1"/>
  <c r="H35" i="1"/>
  <c r="I35" i="1"/>
  <c r="J35" i="1" s="1"/>
  <c r="K35" i="1"/>
  <c r="M35" i="1" s="1"/>
  <c r="L35" i="1"/>
  <c r="N35" i="1"/>
  <c r="P35" i="1" s="1"/>
  <c r="O35" i="1"/>
  <c r="Q35" i="1"/>
  <c r="R35" i="1"/>
  <c r="S35" i="1"/>
  <c r="Q16" i="1" l="1"/>
  <c r="S16" i="1" s="1"/>
  <c r="S11" i="1"/>
</calcChain>
</file>

<file path=xl/sharedStrings.xml><?xml version="1.0" encoding="utf-8"?>
<sst xmlns="http://schemas.openxmlformats.org/spreadsheetml/2006/main" count="84" uniqueCount="28">
  <si>
    <r>
      <rPr>
        <vertAlign val="superscript"/>
        <sz val="9"/>
        <rFont val="Calibri"/>
        <family val="2"/>
        <scheme val="minor"/>
      </rPr>
      <t>§</t>
    </r>
    <r>
      <rPr>
        <sz val="9"/>
        <rFont val="Calibri"/>
        <family val="2"/>
        <scheme val="minor"/>
      </rPr>
      <t>Shiga toxin-producing</t>
    </r>
    <r>
      <rPr>
        <i/>
        <sz val="9"/>
        <rFont val="Calibri"/>
        <family val="2"/>
        <scheme val="minor"/>
      </rPr>
      <t xml:space="preserve"> Escherichia coli</t>
    </r>
  </si>
  <si>
    <r>
      <t>†</t>
    </r>
    <r>
      <rPr>
        <i/>
        <sz val="9"/>
        <rFont val="Calibri"/>
        <family val="2"/>
        <scheme val="minor"/>
      </rPr>
      <t>Listeria</t>
    </r>
    <r>
      <rPr>
        <sz val="9"/>
        <rFont val="Calibri"/>
        <family val="2"/>
        <scheme val="minor"/>
      </rPr>
      <t xml:space="preserve"> cases defined as isolation of </t>
    </r>
    <r>
      <rPr>
        <i/>
        <sz val="9"/>
        <rFont val="Calibri"/>
        <family val="2"/>
        <scheme val="minor"/>
      </rPr>
      <t>L. monocytogenes</t>
    </r>
    <r>
      <rPr>
        <sz val="9"/>
        <rFont val="Calibri"/>
        <family val="2"/>
        <scheme val="minor"/>
      </rPr>
      <t xml:space="preserve"> from a normally sterile site or, in the setting of miscarriage or stillbirth, isolation of </t>
    </r>
    <r>
      <rPr>
        <i/>
        <sz val="9"/>
        <rFont val="Calibri"/>
        <family val="2"/>
        <scheme val="minor"/>
      </rPr>
      <t>L. monocytogenes</t>
    </r>
    <r>
      <rPr>
        <sz val="9"/>
        <rFont val="Calibri"/>
        <family val="2"/>
        <scheme val="minor"/>
      </rPr>
      <t xml:space="preserve"> from placental or fetal tissue. In cases of pregnancy-associated listeriosis, case may be mother, infant, or both, depending on source(s) of isolation.</t>
    </r>
  </si>
  <si>
    <t>*Data are preliminary</t>
  </si>
  <si>
    <t>Total</t>
  </si>
  <si>
    <t>Cyclospora</t>
  </si>
  <si>
    <t>Cryptosporidium</t>
  </si>
  <si>
    <t>Yersinia</t>
  </si>
  <si>
    <t>Vibrio</t>
  </si>
  <si>
    <t>STEC non-O157</t>
  </si>
  <si>
    <r>
      <t>STEC</t>
    </r>
    <r>
      <rPr>
        <vertAlign val="superscript"/>
        <sz val="9"/>
        <rFont val="Calibri"/>
        <family val="2"/>
        <scheme val="minor"/>
      </rPr>
      <t xml:space="preserve">§ </t>
    </r>
    <r>
      <rPr>
        <sz val="9"/>
        <rFont val="Calibri"/>
        <family val="2"/>
        <scheme val="minor"/>
      </rPr>
      <t>O157</t>
    </r>
  </si>
  <si>
    <t>Shigella</t>
  </si>
  <si>
    <t>Salmonella</t>
  </si>
  <si>
    <r>
      <t>Listeria</t>
    </r>
    <r>
      <rPr>
        <vertAlign val="superscript"/>
        <sz val="9"/>
        <rFont val="Calibri"/>
        <family val="2"/>
        <scheme val="minor"/>
      </rPr>
      <t>†</t>
    </r>
  </si>
  <si>
    <t>Campylobacter</t>
  </si>
  <si>
    <t>% hospitalized</t>
  </si>
  <si>
    <t>Total # of cases</t>
  </si>
  <si>
    <t># of hospitalizations</t>
  </si>
  <si>
    <t>≥65</t>
  </si>
  <si>
    <t>20-64</t>
  </si>
  <si>
    <t>10-19</t>
  </si>
  <si>
    <t>5-9</t>
  </si>
  <si>
    <t>&lt;5</t>
  </si>
  <si>
    <t>Pathogen</t>
  </si>
  <si>
    <t>Age group (yrs)</t>
  </si>
  <si>
    <t>Parasites</t>
  </si>
  <si>
    <t>Bacteria</t>
  </si>
  <si>
    <r>
      <t>Table 12.  Number and percentage of hospitalizations in 2014*, by age group</t>
    </r>
    <r>
      <rPr>
        <b/>
        <vertAlign val="superscript"/>
        <sz val="9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>and pathogen, Foodborne Diseases Active Surveillance Network (FoodNet), United States</t>
    </r>
  </si>
  <si>
    <t>Table 12a. Number and percentage of hospitalizations in 2015*, by pathogen and age group,  Foodborne Diseases Active Surveillance Network (FoodNet), 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</si>
</sst>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4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2" borderId="4" xfId="1" applyFont="1" applyFill="1" applyBorder="1" applyAlignment="1">
      <alignment horizontal="left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8" xfId="0" applyFont="1" applyBorder="1" applyAlignment="1"/>
    <xf numFmtId="3" fontId="5" fillId="0" borderId="8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5" fillId="2" borderId="0" xfId="1" applyNumberFormat="1" applyFont="1" applyFill="1" applyBorder="1" applyAlignment="1">
      <alignment horizontal="right"/>
    </xf>
    <xf numFmtId="3" fontId="5" fillId="2" borderId="10" xfId="1" applyNumberFormat="1" applyFont="1" applyFill="1" applyBorder="1" applyAlignment="1">
      <alignment horizontal="right"/>
    </xf>
    <xf numFmtId="0" fontId="5" fillId="2" borderId="16" xfId="1" applyFont="1" applyFill="1" applyBorder="1" applyAlignment="1">
      <alignment wrapText="1"/>
    </xf>
    <xf numFmtId="0" fontId="4" fillId="2" borderId="21" xfId="2" applyFont="1" applyFill="1" applyBorder="1" applyAlignment="1">
      <alignment horizontal="left" wrapText="1"/>
    </xf>
    <xf numFmtId="0" fontId="4" fillId="2" borderId="11" xfId="2" applyFont="1" applyFill="1" applyBorder="1" applyAlignment="1">
      <alignment horizontal="left" wrapText="1"/>
    </xf>
    <xf numFmtId="0" fontId="4" fillId="2" borderId="11" xfId="3" applyFont="1" applyFill="1" applyBorder="1" applyAlignment="1">
      <alignment horizontal="left" wrapText="1"/>
    </xf>
    <xf numFmtId="0" fontId="1" fillId="2" borderId="11" xfId="3" applyFont="1" applyFill="1" applyBorder="1" applyAlignment="1">
      <alignment horizontal="left" wrapText="1"/>
    </xf>
    <xf numFmtId="0" fontId="5" fillId="2" borderId="19" xfId="1" applyFont="1" applyFill="1" applyBorder="1" applyAlignment="1">
      <alignment horizontal="center" wrapText="1"/>
    </xf>
    <xf numFmtId="0" fontId="5" fillId="2" borderId="28" xfId="4" applyFont="1" applyFill="1" applyBorder="1" applyAlignment="1"/>
    <xf numFmtId="0" fontId="1" fillId="0" borderId="3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/>
    <xf numFmtId="0" fontId="1" fillId="0" borderId="31" xfId="1" applyFont="1" applyFill="1" applyBorder="1" applyAlignment="1">
      <alignment horizontal="left"/>
    </xf>
    <xf numFmtId="0" fontId="1" fillId="0" borderId="6" xfId="0" applyFont="1" applyBorder="1" applyAlignment="1"/>
    <xf numFmtId="2" fontId="5" fillId="0" borderId="5" xfId="0" applyNumberFormat="1" applyFont="1" applyBorder="1" applyAlignment="1"/>
    <xf numFmtId="3" fontId="5" fillId="0" borderId="8" xfId="0" applyNumberFormat="1" applyFont="1" applyBorder="1" applyAlignment="1">
      <alignment horizontal="right"/>
    </xf>
    <xf numFmtId="3" fontId="5" fillId="0" borderId="32" xfId="1" applyNumberFormat="1" applyFont="1" applyFill="1" applyBorder="1" applyAlignment="1">
      <alignment horizontal="right" wrapText="1"/>
    </xf>
    <xf numFmtId="2" fontId="5" fillId="2" borderId="15" xfId="1" applyNumberFormat="1" applyFont="1" applyFill="1" applyBorder="1" applyAlignment="1">
      <alignment horizontal="right" wrapText="1"/>
    </xf>
    <xf numFmtId="3" fontId="5" fillId="2" borderId="13" xfId="1" applyNumberFormat="1" applyFont="1" applyFill="1" applyBorder="1" applyAlignment="1">
      <alignment horizontal="right"/>
    </xf>
    <xf numFmtId="3" fontId="5" fillId="2" borderId="14" xfId="1" applyNumberFormat="1" applyFont="1" applyFill="1" applyBorder="1" applyAlignment="1">
      <alignment horizontal="right"/>
    </xf>
    <xf numFmtId="3" fontId="5" fillId="2" borderId="17" xfId="1" applyNumberFormat="1" applyFont="1" applyFill="1" applyBorder="1" applyAlignment="1">
      <alignment horizontal="right"/>
    </xf>
    <xf numFmtId="0" fontId="5" fillId="2" borderId="11" xfId="1" applyFont="1" applyFill="1" applyBorder="1" applyAlignment="1">
      <alignment wrapText="1"/>
    </xf>
    <xf numFmtId="2" fontId="1" fillId="0" borderId="29" xfId="0" applyNumberFormat="1" applyFont="1" applyBorder="1" applyAlignment="1"/>
    <xf numFmtId="3" fontId="1" fillId="0" borderId="33" xfId="0" applyNumberFormat="1" applyFont="1" applyBorder="1" applyAlignment="1">
      <alignment horizontal="right"/>
    </xf>
    <xf numFmtId="3" fontId="1" fillId="0" borderId="34" xfId="1" applyNumberFormat="1" applyFont="1" applyFill="1" applyBorder="1" applyAlignment="1">
      <alignment horizontal="right" wrapText="1"/>
    </xf>
    <xf numFmtId="2" fontId="1" fillId="2" borderId="19" xfId="1" applyNumberFormat="1" applyFont="1" applyFill="1" applyBorder="1" applyAlignment="1">
      <alignment horizontal="right" wrapText="1"/>
    </xf>
    <xf numFmtId="3" fontId="1" fillId="2" borderId="19" xfId="4" applyNumberFormat="1" applyFont="1" applyFill="1" applyBorder="1" applyAlignment="1">
      <alignment horizontal="right"/>
    </xf>
    <xf numFmtId="0" fontId="1" fillId="2" borderId="20" xfId="1" applyFont="1" applyFill="1" applyBorder="1" applyAlignment="1">
      <alignment horizontal="right" wrapText="1"/>
    </xf>
    <xf numFmtId="2" fontId="1" fillId="2" borderId="35" xfId="1" applyNumberFormat="1" applyFont="1" applyFill="1" applyBorder="1" applyAlignment="1">
      <alignment horizontal="right" wrapText="1"/>
    </xf>
    <xf numFmtId="3" fontId="1" fillId="2" borderId="19" xfId="4" quotePrefix="1" applyNumberFormat="1" applyFont="1" applyFill="1" applyBorder="1" applyAlignment="1">
      <alignment horizontal="right"/>
    </xf>
    <xf numFmtId="0" fontId="1" fillId="2" borderId="20" xfId="0" applyFont="1" applyFill="1" applyBorder="1" applyAlignment="1">
      <alignment horizontal="right" wrapText="1"/>
    </xf>
    <xf numFmtId="0" fontId="4" fillId="2" borderId="22" xfId="2" applyFont="1" applyFill="1" applyBorder="1" applyAlignment="1">
      <alignment horizontal="left" wrapText="1" indent="1"/>
    </xf>
    <xf numFmtId="2" fontId="1" fillId="0" borderId="5" xfId="0" applyNumberFormat="1" applyFont="1" applyBorder="1" applyAlignment="1"/>
    <xf numFmtId="3" fontId="1" fillId="0" borderId="8" xfId="0" applyNumberFormat="1" applyFont="1" applyBorder="1" applyAlignment="1">
      <alignment horizontal="right"/>
    </xf>
    <xf numFmtId="3" fontId="1" fillId="0" borderId="32" xfId="1" applyNumberFormat="1" applyFont="1" applyFill="1" applyBorder="1" applyAlignment="1">
      <alignment horizontal="right" wrapText="1"/>
    </xf>
    <xf numFmtId="2" fontId="1" fillId="2" borderId="0" xfId="1" applyNumberFormat="1" applyFont="1" applyFill="1" applyBorder="1" applyAlignment="1">
      <alignment horizontal="right" wrapText="1"/>
    </xf>
    <xf numFmtId="3" fontId="1" fillId="2" borderId="0" xfId="4" applyNumberFormat="1" applyFont="1" applyFill="1" applyBorder="1" applyAlignment="1">
      <alignment horizontal="right"/>
    </xf>
    <xf numFmtId="0" fontId="1" fillId="2" borderId="17" xfId="1" applyFont="1" applyFill="1" applyBorder="1" applyAlignment="1">
      <alignment horizontal="right" wrapText="1"/>
    </xf>
    <xf numFmtId="2" fontId="1" fillId="2" borderId="18" xfId="1" applyNumberFormat="1" applyFont="1" applyFill="1" applyBorder="1" applyAlignment="1">
      <alignment horizontal="right" wrapText="1"/>
    </xf>
    <xf numFmtId="0" fontId="1" fillId="2" borderId="17" xfId="0" applyFont="1" applyFill="1" applyBorder="1" applyAlignment="1">
      <alignment horizontal="right" wrapText="1"/>
    </xf>
    <xf numFmtId="0" fontId="4" fillId="2" borderId="36" xfId="2" applyFont="1" applyFill="1" applyBorder="1" applyAlignment="1">
      <alignment horizontal="left" wrapText="1" indent="1"/>
    </xf>
    <xf numFmtId="3" fontId="1" fillId="2" borderId="17" xfId="1" applyNumberFormat="1" applyFont="1" applyFill="1" applyBorder="1" applyAlignment="1">
      <alignment horizontal="right"/>
    </xf>
    <xf numFmtId="0" fontId="5" fillId="2" borderId="36" xfId="1" applyFont="1" applyFill="1" applyBorder="1" applyAlignment="1">
      <alignment wrapText="1"/>
    </xf>
    <xf numFmtId="0" fontId="4" fillId="2" borderId="36" xfId="3" applyFont="1" applyFill="1" applyBorder="1" applyAlignment="1">
      <alignment horizontal="left" wrapText="1" indent="1"/>
    </xf>
    <xf numFmtId="0" fontId="1" fillId="2" borderId="17" xfId="0" applyFont="1" applyFill="1" applyBorder="1" applyAlignment="1">
      <alignment horizontal="right"/>
    </xf>
    <xf numFmtId="0" fontId="1" fillId="2" borderId="36" xfId="3" applyFont="1" applyFill="1" applyBorder="1" applyAlignment="1">
      <alignment horizontal="left" wrapText="1" indent="1"/>
    </xf>
    <xf numFmtId="3" fontId="1" fillId="2" borderId="17" xfId="1" applyNumberFormat="1" applyFont="1" applyFill="1" applyBorder="1" applyAlignment="1">
      <alignment horizontal="right" wrapText="1"/>
    </xf>
    <xf numFmtId="1" fontId="1" fillId="2" borderId="18" xfId="1" applyNumberFormat="1" applyFont="1" applyFill="1" applyBorder="1" applyAlignment="1">
      <alignment horizontal="right" wrapText="1"/>
    </xf>
    <xf numFmtId="3" fontId="1" fillId="2" borderId="0" xfId="4" quotePrefix="1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5" fillId="2" borderId="37" xfId="1" applyFont="1" applyFill="1" applyBorder="1" applyAlignment="1">
      <alignment horizontal="center" wrapText="1"/>
    </xf>
    <xf numFmtId="0" fontId="5" fillId="2" borderId="0" xfId="1" applyFont="1" applyFill="1" applyBorder="1" applyAlignment="1">
      <alignment horizontal="center" wrapText="1"/>
    </xf>
    <xf numFmtId="0" fontId="5" fillId="2" borderId="38" xfId="1" applyFont="1" applyFill="1" applyBorder="1" applyAlignment="1">
      <alignment horizontal="center" wrapText="1"/>
    </xf>
    <xf numFmtId="0" fontId="5" fillId="2" borderId="39" xfId="1" applyFont="1" applyFill="1" applyBorder="1" applyAlignment="1">
      <alignment horizontal="center" wrapText="1"/>
    </xf>
    <xf numFmtId="0" fontId="5" fillId="2" borderId="27" xfId="1" applyFont="1" applyFill="1" applyBorder="1" applyAlignment="1">
      <alignment wrapText="1"/>
    </xf>
    <xf numFmtId="0" fontId="1" fillId="0" borderId="0" xfId="0" applyFont="1" applyBorder="1" applyAlignment="1"/>
    <xf numFmtId="0" fontId="5" fillId="0" borderId="0" xfId="1" applyFont="1" applyFill="1" applyBorder="1" applyAlignment="1">
      <alignment wrapText="1"/>
    </xf>
    <xf numFmtId="0" fontId="5" fillId="2" borderId="28" xfId="1" applyFont="1" applyFill="1" applyBorder="1" applyAlignment="1">
      <alignment wrapText="1"/>
    </xf>
    <xf numFmtId="0" fontId="5" fillId="2" borderId="41" xfId="4" applyFont="1" applyFill="1" applyBorder="1" applyAlignment="1"/>
    <xf numFmtId="0" fontId="1" fillId="0" borderId="11" xfId="1" applyFont="1" applyFill="1" applyBorder="1" applyAlignment="1"/>
    <xf numFmtId="0" fontId="1" fillId="0" borderId="0" xfId="1" applyFont="1" applyFill="1" applyBorder="1" applyAlignment="1"/>
    <xf numFmtId="0" fontId="3" fillId="0" borderId="7" xfId="0" applyFont="1" applyBorder="1" applyAlignment="1"/>
    <xf numFmtId="0" fontId="3" fillId="0" borderId="6" xfId="0" applyFont="1" applyBorder="1" applyAlignment="1"/>
    <xf numFmtId="0" fontId="3" fillId="0" borderId="5" xfId="0" applyFont="1" applyBorder="1" applyAlignment="1"/>
    <xf numFmtId="0" fontId="5" fillId="0" borderId="44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25" xfId="0" applyFont="1" applyBorder="1" applyAlignment="1"/>
    <xf numFmtId="0" fontId="5" fillId="0" borderId="24" xfId="0" applyFont="1" applyBorder="1" applyAlignment="1"/>
    <xf numFmtId="0" fontId="5" fillId="0" borderId="23" xfId="0" applyFont="1" applyBorder="1" applyAlignment="1"/>
    <xf numFmtId="0" fontId="5" fillId="2" borderId="40" xfId="4" applyFont="1" applyFill="1" applyBorder="1" applyAlignment="1"/>
    <xf numFmtId="0" fontId="5" fillId="2" borderId="37" xfId="4" applyFont="1" applyFill="1" applyBorder="1" applyAlignment="1"/>
    <xf numFmtId="0" fontId="5" fillId="2" borderId="25" xfId="4" applyFont="1" applyFill="1" applyBorder="1" applyAlignment="1"/>
    <xf numFmtId="0" fontId="5" fillId="2" borderId="24" xfId="4" applyFont="1" applyFill="1" applyBorder="1" applyAlignment="1"/>
    <xf numFmtId="0" fontId="5" fillId="2" borderId="26" xfId="4" applyFont="1" applyFill="1" applyBorder="1" applyAlignment="1"/>
    <xf numFmtId="49" fontId="5" fillId="2" borderId="25" xfId="4" applyNumberFormat="1" applyFont="1" applyFill="1" applyBorder="1" applyAlignment="1"/>
    <xf numFmtId="49" fontId="5" fillId="2" borderId="24" xfId="4" quotePrefix="1" applyNumberFormat="1" applyFont="1" applyFill="1" applyBorder="1" applyAlignment="1"/>
    <xf numFmtId="49" fontId="5" fillId="2" borderId="26" xfId="4" quotePrefix="1" applyNumberFormat="1" applyFont="1" applyFill="1" applyBorder="1" applyAlignment="1"/>
    <xf numFmtId="0" fontId="5" fillId="0" borderId="19" xfId="0" applyFont="1" applyBorder="1" applyAlignment="1">
      <alignment vertical="top"/>
    </xf>
    <xf numFmtId="0" fontId="5" fillId="0" borderId="29" xfId="0" applyFont="1" applyBorder="1" applyAlignment="1">
      <alignment vertical="top"/>
    </xf>
    <xf numFmtId="0" fontId="5" fillId="2" borderId="23" xfId="4" applyFont="1" applyFill="1" applyBorder="1" applyAlignment="1"/>
    <xf numFmtId="0" fontId="5" fillId="2" borderId="27" xfId="1" applyFont="1" applyFill="1" applyBorder="1" applyAlignment="1">
      <alignment vertical="center"/>
    </xf>
    <xf numFmtId="0" fontId="5" fillId="2" borderId="22" xfId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horizontal="right" wrapText="1"/>
    </xf>
    <xf numFmtId="3" fontId="1" fillId="2" borderId="0" xfId="1" applyNumberFormat="1" applyFont="1" applyFill="1" applyBorder="1" applyAlignment="1">
      <alignment horizontal="right" wrapText="1"/>
    </xf>
    <xf numFmtId="0" fontId="1" fillId="2" borderId="0" xfId="1" applyFont="1" applyFill="1" applyBorder="1" applyAlignment="1">
      <alignment horizontal="right" wrapText="1"/>
    </xf>
    <xf numFmtId="2" fontId="1" fillId="2" borderId="9" xfId="1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 wrapText="1"/>
    </xf>
    <xf numFmtId="3" fontId="1" fillId="2" borderId="19" xfId="0" applyNumberFormat="1" applyFont="1" applyFill="1" applyBorder="1" applyAlignment="1">
      <alignment horizontal="right" wrapText="1"/>
    </xf>
    <xf numFmtId="0" fontId="1" fillId="2" borderId="19" xfId="1" applyFont="1" applyFill="1" applyBorder="1" applyAlignment="1">
      <alignment horizontal="right" wrapText="1"/>
    </xf>
    <xf numFmtId="2" fontId="5" fillId="2" borderId="12" xfId="1" applyNumberFormat="1" applyFont="1" applyFill="1" applyBorder="1" applyAlignment="1">
      <alignment horizontal="right" wrapText="1"/>
    </xf>
  </cellXfs>
  <cellStyles count="5">
    <cellStyle name="Normal" xfId="0" builtinId="0"/>
    <cellStyle name="Normal 2" xfId="1"/>
    <cellStyle name="Normal 3" xfId="3"/>
    <cellStyle name="Normal 4" xfId="2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9"/>
  <sheetViews>
    <sheetView showGridLines="0" tabSelected="1" topLeftCell="A21" zoomScale="90" zoomScaleNormal="90" workbookViewId="0">
      <pane xSplit="1" topLeftCell="B1" activePane="topRight" state="frozen"/>
      <selection activeCell="A21" sqref="A21"/>
      <selection pane="topRight" activeCell="F46" sqref="F46"/>
    </sheetView>
  </sheetViews>
  <sheetFormatPr defaultColWidth="12.42578125" defaultRowHeight="12" x14ac:dyDescent="0.25"/>
  <cols>
    <col min="1" max="1" width="12.42578125" style="1"/>
    <col min="2" max="2" width="12.42578125" style="1" customWidth="1"/>
    <col min="3" max="16384" width="12.42578125" style="1"/>
  </cols>
  <sheetData>
    <row r="1" spans="1:31" ht="15.75" hidden="1" customHeight="1" x14ac:dyDescent="0.25">
      <c r="A1" s="76" t="s">
        <v>26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</row>
    <row r="2" spans="1:31" s="22" customFormat="1" ht="12" hidden="1" customHeight="1" x14ac:dyDescent="0.2">
      <c r="A2" s="70"/>
      <c r="B2" s="82" t="s">
        <v>23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3"/>
    </row>
    <row r="3" spans="1:31" s="22" customFormat="1" ht="12" hidden="1" customHeight="1" x14ac:dyDescent="0.2">
      <c r="A3" s="69" t="s">
        <v>22</v>
      </c>
      <c r="B3" s="84" t="s">
        <v>21</v>
      </c>
      <c r="C3" s="85"/>
      <c r="D3" s="86"/>
      <c r="E3" s="87" t="s">
        <v>20</v>
      </c>
      <c r="F3" s="88"/>
      <c r="G3" s="89"/>
      <c r="H3" s="87" t="s">
        <v>19</v>
      </c>
      <c r="I3" s="88"/>
      <c r="J3" s="89"/>
      <c r="K3" s="84" t="s">
        <v>18</v>
      </c>
      <c r="L3" s="85"/>
      <c r="M3" s="86"/>
      <c r="N3" s="84" t="s">
        <v>17</v>
      </c>
      <c r="O3" s="85"/>
      <c r="P3" s="85"/>
      <c r="Q3" s="79" t="s">
        <v>3</v>
      </c>
      <c r="R3" s="80"/>
      <c r="S3" s="81"/>
      <c r="T3" s="68"/>
      <c r="U3" s="68"/>
      <c r="V3" s="68"/>
      <c r="W3" s="68"/>
      <c r="X3" s="68"/>
      <c r="Y3" s="68"/>
      <c r="Z3" s="68"/>
      <c r="AA3" s="68"/>
      <c r="AB3" s="68"/>
      <c r="AC3" s="67"/>
      <c r="AD3" s="67"/>
      <c r="AE3" s="67"/>
    </row>
    <row r="4" spans="1:31" s="60" customFormat="1" ht="24" hidden="1" x14ac:dyDescent="0.2">
      <c r="A4" s="66" t="s">
        <v>25</v>
      </c>
      <c r="B4" s="64" t="s">
        <v>16</v>
      </c>
      <c r="C4" s="63" t="s">
        <v>15</v>
      </c>
      <c r="D4" s="65" t="s">
        <v>14</v>
      </c>
      <c r="E4" s="63" t="s">
        <v>16</v>
      </c>
      <c r="F4" s="63" t="s">
        <v>15</v>
      </c>
      <c r="G4" s="65" t="s">
        <v>14</v>
      </c>
      <c r="H4" s="63" t="s">
        <v>16</v>
      </c>
      <c r="I4" s="63" t="s">
        <v>15</v>
      </c>
      <c r="J4" s="63" t="s">
        <v>14</v>
      </c>
      <c r="K4" s="64" t="s">
        <v>16</v>
      </c>
      <c r="L4" s="63" t="s">
        <v>15</v>
      </c>
      <c r="M4" s="63" t="s">
        <v>14</v>
      </c>
      <c r="N4" s="64" t="s">
        <v>16</v>
      </c>
      <c r="O4" s="63" t="s">
        <v>15</v>
      </c>
      <c r="P4" s="63" t="s">
        <v>14</v>
      </c>
      <c r="Q4" s="64" t="s">
        <v>16</v>
      </c>
      <c r="R4" s="63" t="s">
        <v>15</v>
      </c>
      <c r="S4" s="62" t="s">
        <v>14</v>
      </c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</row>
    <row r="5" spans="1:31" s="22" customFormat="1" ht="24" hidden="1" x14ac:dyDescent="0.2">
      <c r="A5" s="54" t="s">
        <v>13</v>
      </c>
      <c r="B5" s="50">
        <v>48</v>
      </c>
      <c r="C5" s="47">
        <v>666</v>
      </c>
      <c r="D5" s="49">
        <f t="shared" ref="D5:D10" si="0">(B5/C5)*100</f>
        <v>7.2072072072072073</v>
      </c>
      <c r="E5" s="48">
        <v>31</v>
      </c>
      <c r="F5" s="47">
        <v>282</v>
      </c>
      <c r="G5" s="49">
        <f t="shared" ref="G5:G12" si="1">(E5/F5)*100</f>
        <v>10.99290780141844</v>
      </c>
      <c r="H5" s="48">
        <v>73</v>
      </c>
      <c r="I5" s="47">
        <v>614</v>
      </c>
      <c r="J5" s="49">
        <f t="shared" ref="J5:J12" si="2">(H5/I5)*100</f>
        <v>11.889250814332247</v>
      </c>
      <c r="K5" s="48">
        <v>641</v>
      </c>
      <c r="L5" s="47">
        <v>3953</v>
      </c>
      <c r="M5" s="49">
        <f t="shared" ref="M5:M12" si="3">(K5/L5)*100</f>
        <v>16.215532506956741</v>
      </c>
      <c r="N5" s="48">
        <v>287</v>
      </c>
      <c r="O5" s="47">
        <v>971</v>
      </c>
      <c r="P5" s="46">
        <f t="shared" ref="P5:P12" si="4">(N5/O5)*100</f>
        <v>29.557157569515962</v>
      </c>
      <c r="Q5" s="45">
        <f t="shared" ref="Q5:R12" si="5">B5+E5+H5+K5+N5</f>
        <v>1080</v>
      </c>
      <c r="R5" s="44">
        <f t="shared" si="5"/>
        <v>6486</v>
      </c>
      <c r="S5" s="43">
        <f t="shared" ref="S5:S12" si="6">(Q5/R5)*100</f>
        <v>16.651248843663275</v>
      </c>
    </row>
    <row r="6" spans="1:31" s="22" customFormat="1" ht="14.25" hidden="1" x14ac:dyDescent="0.2">
      <c r="A6" s="54" t="s">
        <v>12</v>
      </c>
      <c r="B6" s="50">
        <v>15</v>
      </c>
      <c r="C6" s="47">
        <v>15</v>
      </c>
      <c r="D6" s="58">
        <f t="shared" si="0"/>
        <v>100</v>
      </c>
      <c r="E6" s="48">
        <v>1</v>
      </c>
      <c r="F6" s="59">
        <v>1</v>
      </c>
      <c r="G6" s="58">
        <f t="shared" si="1"/>
        <v>100</v>
      </c>
      <c r="H6" s="48">
        <v>3</v>
      </c>
      <c r="I6" s="47">
        <v>3</v>
      </c>
      <c r="J6" s="58">
        <f t="shared" si="2"/>
        <v>100</v>
      </c>
      <c r="K6" s="48">
        <v>33</v>
      </c>
      <c r="L6" s="47">
        <v>37</v>
      </c>
      <c r="M6" s="49">
        <f t="shared" si="3"/>
        <v>89.189189189189193</v>
      </c>
      <c r="N6" s="48">
        <v>56</v>
      </c>
      <c r="O6" s="47">
        <v>62</v>
      </c>
      <c r="P6" s="46">
        <f t="shared" si="4"/>
        <v>90.322580645161281</v>
      </c>
      <c r="Q6" s="45">
        <f t="shared" si="5"/>
        <v>108</v>
      </c>
      <c r="R6" s="44">
        <f t="shared" si="5"/>
        <v>118</v>
      </c>
      <c r="S6" s="43">
        <f t="shared" si="6"/>
        <v>91.525423728813564</v>
      </c>
    </row>
    <row r="7" spans="1:31" s="22" customFormat="1" hidden="1" x14ac:dyDescent="0.2">
      <c r="A7" s="54" t="s">
        <v>11</v>
      </c>
      <c r="B7" s="50">
        <v>361</v>
      </c>
      <c r="C7" s="47">
        <v>1729</v>
      </c>
      <c r="D7" s="49">
        <f t="shared" si="0"/>
        <v>20.87912087912088</v>
      </c>
      <c r="E7" s="48">
        <v>126</v>
      </c>
      <c r="F7" s="47">
        <v>567</v>
      </c>
      <c r="G7" s="49">
        <f t="shared" si="1"/>
        <v>22.222222222222221</v>
      </c>
      <c r="H7" s="48">
        <v>166</v>
      </c>
      <c r="I7" s="47">
        <v>723</v>
      </c>
      <c r="J7" s="49">
        <f t="shared" si="2"/>
        <v>22.959889349930844</v>
      </c>
      <c r="K7" s="57">
        <v>959</v>
      </c>
      <c r="L7" s="47">
        <v>3372</v>
      </c>
      <c r="M7" s="49">
        <f t="shared" si="3"/>
        <v>28.440094899169633</v>
      </c>
      <c r="N7" s="48">
        <v>529</v>
      </c>
      <c r="O7" s="47">
        <v>1061</v>
      </c>
      <c r="P7" s="46">
        <f t="shared" si="4"/>
        <v>49.858623939679546</v>
      </c>
      <c r="Q7" s="45">
        <f t="shared" si="5"/>
        <v>2141</v>
      </c>
      <c r="R7" s="44">
        <f t="shared" si="5"/>
        <v>7452</v>
      </c>
      <c r="S7" s="43">
        <f t="shared" si="6"/>
        <v>28.730542136339238</v>
      </c>
    </row>
    <row r="8" spans="1:31" s="22" customFormat="1" hidden="1" x14ac:dyDescent="0.2">
      <c r="A8" s="54" t="s">
        <v>10</v>
      </c>
      <c r="B8" s="50">
        <v>58</v>
      </c>
      <c r="C8" s="47">
        <v>682</v>
      </c>
      <c r="D8" s="49">
        <f t="shared" si="0"/>
        <v>8.5043988269794717</v>
      </c>
      <c r="E8" s="48">
        <v>80</v>
      </c>
      <c r="F8" s="47">
        <v>673</v>
      </c>
      <c r="G8" s="49">
        <f t="shared" si="1"/>
        <v>11.88707280832095</v>
      </c>
      <c r="H8" s="48">
        <v>43</v>
      </c>
      <c r="I8" s="47">
        <v>227</v>
      </c>
      <c r="J8" s="49">
        <f t="shared" si="2"/>
        <v>18.942731277533039</v>
      </c>
      <c r="K8" s="48">
        <v>346</v>
      </c>
      <c r="L8" s="47">
        <v>1101</v>
      </c>
      <c r="M8" s="49">
        <f t="shared" si="3"/>
        <v>31.425976385104448</v>
      </c>
      <c r="N8" s="48">
        <v>42</v>
      </c>
      <c r="O8" s="47">
        <v>118</v>
      </c>
      <c r="P8" s="46">
        <f t="shared" si="4"/>
        <v>35.593220338983052</v>
      </c>
      <c r="Q8" s="45">
        <f t="shared" si="5"/>
        <v>569</v>
      </c>
      <c r="R8" s="44">
        <f t="shared" si="5"/>
        <v>2801</v>
      </c>
      <c r="S8" s="43">
        <f t="shared" si="6"/>
        <v>20.314173509460907</v>
      </c>
    </row>
    <row r="9" spans="1:31" s="22" customFormat="1" ht="14.25" hidden="1" x14ac:dyDescent="0.2">
      <c r="A9" s="56" t="s">
        <v>9</v>
      </c>
      <c r="B9" s="50">
        <v>35</v>
      </c>
      <c r="C9" s="47">
        <v>99</v>
      </c>
      <c r="D9" s="49">
        <f t="shared" si="0"/>
        <v>35.353535353535356</v>
      </c>
      <c r="E9" s="48">
        <v>18</v>
      </c>
      <c r="F9" s="47">
        <v>60</v>
      </c>
      <c r="G9" s="49">
        <f t="shared" si="1"/>
        <v>30</v>
      </c>
      <c r="H9" s="48">
        <v>31</v>
      </c>
      <c r="I9" s="47">
        <v>90</v>
      </c>
      <c r="J9" s="49">
        <f t="shared" si="2"/>
        <v>34.444444444444443</v>
      </c>
      <c r="K9" s="48">
        <v>50</v>
      </c>
      <c r="L9" s="47">
        <v>156</v>
      </c>
      <c r="M9" s="49">
        <f t="shared" si="3"/>
        <v>32.051282051282051</v>
      </c>
      <c r="N9" s="48">
        <v>20</v>
      </c>
      <c r="O9" s="47">
        <v>40</v>
      </c>
      <c r="P9" s="46">
        <f t="shared" si="4"/>
        <v>50</v>
      </c>
      <c r="Q9" s="45">
        <f t="shared" si="5"/>
        <v>154</v>
      </c>
      <c r="R9" s="44">
        <f t="shared" si="5"/>
        <v>445</v>
      </c>
      <c r="S9" s="43">
        <f t="shared" si="6"/>
        <v>34.606741573033709</v>
      </c>
    </row>
    <row r="10" spans="1:31" s="22" customFormat="1" ht="24" hidden="1" x14ac:dyDescent="0.2">
      <c r="A10" s="56" t="s">
        <v>8</v>
      </c>
      <c r="B10" s="50">
        <v>11</v>
      </c>
      <c r="C10" s="47">
        <v>157</v>
      </c>
      <c r="D10" s="49">
        <f t="shared" si="0"/>
        <v>7.0063694267515926</v>
      </c>
      <c r="E10" s="48">
        <v>5</v>
      </c>
      <c r="F10" s="47">
        <v>53</v>
      </c>
      <c r="G10" s="49">
        <f t="shared" si="1"/>
        <v>9.433962264150944</v>
      </c>
      <c r="H10" s="48">
        <v>17</v>
      </c>
      <c r="I10" s="47">
        <v>138</v>
      </c>
      <c r="J10" s="49">
        <f t="shared" si="2"/>
        <v>12.318840579710146</v>
      </c>
      <c r="K10" s="48">
        <v>47</v>
      </c>
      <c r="L10" s="47">
        <v>277</v>
      </c>
      <c r="M10" s="49">
        <f t="shared" si="3"/>
        <v>16.967509025270758</v>
      </c>
      <c r="N10" s="48">
        <v>24</v>
      </c>
      <c r="O10" s="47">
        <v>65</v>
      </c>
      <c r="P10" s="46">
        <f t="shared" si="4"/>
        <v>36.923076923076927</v>
      </c>
      <c r="Q10" s="45">
        <f t="shared" si="5"/>
        <v>104</v>
      </c>
      <c r="R10" s="44">
        <f t="shared" si="5"/>
        <v>690</v>
      </c>
      <c r="S10" s="43">
        <f t="shared" si="6"/>
        <v>15.072463768115943</v>
      </c>
    </row>
    <row r="11" spans="1:31" s="22" customFormat="1" hidden="1" x14ac:dyDescent="0.2">
      <c r="A11" s="54" t="s">
        <v>7</v>
      </c>
      <c r="B11" s="50">
        <v>0</v>
      </c>
      <c r="C11" s="47">
        <v>0</v>
      </c>
      <c r="D11" s="49">
        <v>0</v>
      </c>
      <c r="E11" s="55">
        <v>1</v>
      </c>
      <c r="F11" s="47">
        <v>9</v>
      </c>
      <c r="G11" s="49">
        <f t="shared" si="1"/>
        <v>11.111111111111111</v>
      </c>
      <c r="H11" s="55">
        <v>0</v>
      </c>
      <c r="I11" s="47">
        <v>13</v>
      </c>
      <c r="J11" s="49">
        <f t="shared" si="2"/>
        <v>0</v>
      </c>
      <c r="K11" s="48">
        <v>22</v>
      </c>
      <c r="L11" s="47">
        <v>148</v>
      </c>
      <c r="M11" s="49">
        <f t="shared" si="3"/>
        <v>14.864864864864865</v>
      </c>
      <c r="N11" s="48">
        <v>17</v>
      </c>
      <c r="O11" s="47">
        <v>46</v>
      </c>
      <c r="P11" s="46">
        <f t="shared" si="4"/>
        <v>36.95652173913043</v>
      </c>
      <c r="Q11" s="45">
        <f t="shared" si="5"/>
        <v>40</v>
      </c>
      <c r="R11" s="44">
        <f t="shared" si="5"/>
        <v>216</v>
      </c>
      <c r="S11" s="43">
        <f t="shared" si="6"/>
        <v>18.518518518518519</v>
      </c>
    </row>
    <row r="12" spans="1:31" s="22" customFormat="1" hidden="1" x14ac:dyDescent="0.2">
      <c r="A12" s="54" t="s">
        <v>6</v>
      </c>
      <c r="B12" s="50">
        <v>6</v>
      </c>
      <c r="C12" s="47">
        <v>35</v>
      </c>
      <c r="D12" s="49">
        <f>(B12/C12)*100</f>
        <v>17.142857142857142</v>
      </c>
      <c r="E12" s="48">
        <v>2</v>
      </c>
      <c r="F12" s="47">
        <v>10</v>
      </c>
      <c r="G12" s="49">
        <f t="shared" si="1"/>
        <v>20</v>
      </c>
      <c r="H12" s="48">
        <v>1</v>
      </c>
      <c r="I12" s="47">
        <v>8</v>
      </c>
      <c r="J12" s="49">
        <f t="shared" si="2"/>
        <v>12.5</v>
      </c>
      <c r="K12" s="48">
        <v>10</v>
      </c>
      <c r="L12" s="47">
        <v>49</v>
      </c>
      <c r="M12" s="49">
        <f t="shared" si="3"/>
        <v>20.408163265306122</v>
      </c>
      <c r="N12" s="48">
        <v>11</v>
      </c>
      <c r="O12" s="47">
        <v>31</v>
      </c>
      <c r="P12" s="46">
        <f t="shared" si="4"/>
        <v>35.483870967741936</v>
      </c>
      <c r="Q12" s="45">
        <f t="shared" si="5"/>
        <v>30</v>
      </c>
      <c r="R12" s="44">
        <f t="shared" si="5"/>
        <v>133</v>
      </c>
      <c r="S12" s="43">
        <f t="shared" si="6"/>
        <v>22.556390977443609</v>
      </c>
    </row>
    <row r="13" spans="1:31" s="22" customFormat="1" hidden="1" x14ac:dyDescent="0.2">
      <c r="A13" s="53" t="s">
        <v>24</v>
      </c>
      <c r="B13" s="52"/>
      <c r="C13" s="47"/>
      <c r="D13" s="49"/>
      <c r="E13" s="52"/>
      <c r="F13" s="47"/>
      <c r="G13" s="49"/>
      <c r="H13" s="52"/>
      <c r="I13" s="47"/>
      <c r="J13" s="49"/>
      <c r="K13" s="52"/>
      <c r="L13" s="47"/>
      <c r="M13" s="49"/>
      <c r="N13" s="52"/>
      <c r="O13" s="47"/>
      <c r="P13" s="46"/>
      <c r="Q13" s="45"/>
      <c r="R13" s="44"/>
      <c r="S13" s="43"/>
    </row>
    <row r="14" spans="1:31" s="22" customFormat="1" ht="24" hidden="1" x14ac:dyDescent="0.2">
      <c r="A14" s="51" t="s">
        <v>5</v>
      </c>
      <c r="B14" s="50">
        <v>10</v>
      </c>
      <c r="C14" s="47">
        <v>174</v>
      </c>
      <c r="D14" s="49">
        <f>(B14/C14)*100</f>
        <v>5.7471264367816088</v>
      </c>
      <c r="E14" s="48">
        <v>10</v>
      </c>
      <c r="F14" s="47">
        <v>83</v>
      </c>
      <c r="G14" s="49">
        <f>(E14/F14)*100</f>
        <v>12.048192771084338</v>
      </c>
      <c r="H14" s="48">
        <v>16</v>
      </c>
      <c r="I14" s="47">
        <v>160</v>
      </c>
      <c r="J14" s="49">
        <f>(H14/I14)*100</f>
        <v>10</v>
      </c>
      <c r="K14" s="48">
        <v>139</v>
      </c>
      <c r="L14" s="47">
        <v>642</v>
      </c>
      <c r="M14" s="49">
        <f>(K14/L14)*100</f>
        <v>21.651090342679126</v>
      </c>
      <c r="N14" s="48">
        <v>42</v>
      </c>
      <c r="O14" s="47">
        <v>116</v>
      </c>
      <c r="P14" s="46">
        <f>(N14/O14)*100</f>
        <v>36.206896551724135</v>
      </c>
      <c r="Q14" s="45">
        <f>B14+E14+H14+K14+N14</f>
        <v>217</v>
      </c>
      <c r="R14" s="44">
        <f>C14+F14+I14+L14+O14</f>
        <v>1175</v>
      </c>
      <c r="S14" s="43">
        <f>(Q14/R14)*100</f>
        <v>18.468085106382979</v>
      </c>
    </row>
    <row r="15" spans="1:31" s="22" customFormat="1" hidden="1" x14ac:dyDescent="0.2">
      <c r="A15" s="42" t="s">
        <v>4</v>
      </c>
      <c r="B15" s="41">
        <v>0</v>
      </c>
      <c r="C15" s="37">
        <v>0</v>
      </c>
      <c r="D15" s="39">
        <v>0</v>
      </c>
      <c r="E15" s="38">
        <v>0</v>
      </c>
      <c r="F15" s="40">
        <v>0</v>
      </c>
      <c r="G15" s="39">
        <v>0</v>
      </c>
      <c r="H15" s="38">
        <v>0</v>
      </c>
      <c r="I15" s="37">
        <v>0</v>
      </c>
      <c r="J15" s="39">
        <v>0</v>
      </c>
      <c r="K15" s="38">
        <v>2</v>
      </c>
      <c r="L15" s="37">
        <v>19</v>
      </c>
      <c r="M15" s="39">
        <f>(K15/L15)*100</f>
        <v>10.526315789473683</v>
      </c>
      <c r="N15" s="38">
        <v>0</v>
      </c>
      <c r="O15" s="37">
        <v>7</v>
      </c>
      <c r="P15" s="36">
        <f>(N15/O15)*100</f>
        <v>0</v>
      </c>
      <c r="Q15" s="35">
        <f>B15+E15+H15+K15+N15</f>
        <v>2</v>
      </c>
      <c r="R15" s="34">
        <f>C15+F15+I15+L15+O15</f>
        <v>26</v>
      </c>
      <c r="S15" s="33">
        <f>(Q15/R15)*100</f>
        <v>7.6923076923076925</v>
      </c>
    </row>
    <row r="16" spans="1:31" s="22" customFormat="1" hidden="1" x14ac:dyDescent="0.2">
      <c r="A16" s="32" t="s">
        <v>3</v>
      </c>
      <c r="B16" s="31">
        <f>SUM(B5:B15)</f>
        <v>544</v>
      </c>
      <c r="C16" s="29">
        <f>SUM(C5:C15)</f>
        <v>3557</v>
      </c>
      <c r="D16" s="28">
        <f>(B16/C16)*100</f>
        <v>15.29378689907225</v>
      </c>
      <c r="E16" s="30">
        <f>SUM(E5:E15)</f>
        <v>274</v>
      </c>
      <c r="F16" s="11">
        <f>SUM(F5:F15)</f>
        <v>1738</v>
      </c>
      <c r="G16" s="28">
        <f>(E16/F16)*100</f>
        <v>15.765247410817032</v>
      </c>
      <c r="H16" s="30">
        <f>SUM(H5:H15)</f>
        <v>350</v>
      </c>
      <c r="I16" s="29">
        <f>SUM(I5:I15)</f>
        <v>1976</v>
      </c>
      <c r="J16" s="28">
        <f>(H16/I16)*100</f>
        <v>17.712550607287451</v>
      </c>
      <c r="K16" s="30">
        <f>SUM(K5:K15)</f>
        <v>2249</v>
      </c>
      <c r="L16" s="29">
        <f>SUM(L5:L15)</f>
        <v>9754</v>
      </c>
      <c r="M16" s="28">
        <f>(K16/L16)*100</f>
        <v>23.057207299569406</v>
      </c>
      <c r="N16" s="30">
        <f>SUM(N5:N15)</f>
        <v>1028</v>
      </c>
      <c r="O16" s="29">
        <f>SUM(O5:O15)</f>
        <v>2517</v>
      </c>
      <c r="P16" s="28">
        <f>(N16/O16)*100</f>
        <v>40.842272546682558</v>
      </c>
      <c r="Q16" s="27">
        <f>SUM(Q5:Q15)</f>
        <v>4445</v>
      </c>
      <c r="R16" s="26">
        <f>SUM(R5:R15)</f>
        <v>19542</v>
      </c>
      <c r="S16" s="25">
        <f>(Q16/R16)*100</f>
        <v>22.74588066728073</v>
      </c>
      <c r="T16" s="24"/>
    </row>
    <row r="17" spans="1:19" s="22" customFormat="1" ht="15" hidden="1" customHeight="1" x14ac:dyDescent="0.2">
      <c r="A17" s="23" t="s">
        <v>2</v>
      </c>
      <c r="B17" s="12"/>
      <c r="C17" s="11"/>
      <c r="D17" s="11"/>
      <c r="E17" s="11"/>
      <c r="F17" s="12"/>
      <c r="G17" s="11"/>
      <c r="H17" s="11"/>
      <c r="I17" s="11"/>
      <c r="J17" s="11"/>
      <c r="K17" s="11"/>
      <c r="L17" s="11"/>
      <c r="M17" s="11"/>
      <c r="N17" s="11"/>
      <c r="O17" s="11"/>
      <c r="P17" s="10"/>
      <c r="Q17" s="9"/>
      <c r="R17" s="8"/>
      <c r="S17" s="8"/>
    </row>
    <row r="18" spans="1:19" s="22" customFormat="1" ht="23.25" hidden="1" customHeight="1" x14ac:dyDescent="0.2">
      <c r="A18" s="73" t="s">
        <v>1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5"/>
    </row>
    <row r="19" spans="1:19" s="22" customFormat="1" ht="13.5" hidden="1" customHeight="1" x14ac:dyDescent="0.2">
      <c r="A19" s="5" t="s">
        <v>0</v>
      </c>
      <c r="B19" s="4"/>
      <c r="C19" s="3"/>
      <c r="D19" s="2"/>
      <c r="E19" s="2"/>
      <c r="F19" s="3"/>
      <c r="G19" s="2"/>
      <c r="H19" s="3"/>
      <c r="I19" s="2"/>
      <c r="J19" s="2"/>
      <c r="K19" s="2"/>
      <c r="L19" s="2"/>
      <c r="M19" s="2"/>
      <c r="N19" s="2"/>
      <c r="O19" s="3"/>
      <c r="P19" s="2"/>
      <c r="Q19" s="2"/>
      <c r="R19" s="2"/>
      <c r="S19" s="2"/>
    </row>
    <row r="20" spans="1:19" ht="18.75" hidden="1" customHeight="1" x14ac:dyDescent="0.25">
      <c r="Q20" s="21"/>
      <c r="R20" s="20"/>
    </row>
    <row r="21" spans="1:19" x14ac:dyDescent="0.25">
      <c r="A21" s="90" t="s">
        <v>27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1"/>
    </row>
    <row r="22" spans="1:19" x14ac:dyDescent="0.2">
      <c r="A22" s="19"/>
      <c r="B22" s="85" t="s">
        <v>23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92"/>
    </row>
    <row r="23" spans="1:19" x14ac:dyDescent="0.2">
      <c r="A23" s="93" t="s">
        <v>22</v>
      </c>
      <c r="B23" s="84" t="s">
        <v>21</v>
      </c>
      <c r="C23" s="85"/>
      <c r="D23" s="86"/>
      <c r="E23" s="87" t="s">
        <v>20</v>
      </c>
      <c r="F23" s="88"/>
      <c r="G23" s="89"/>
      <c r="H23" s="87" t="s">
        <v>19</v>
      </c>
      <c r="I23" s="88"/>
      <c r="J23" s="89"/>
      <c r="K23" s="84" t="s">
        <v>18</v>
      </c>
      <c r="L23" s="85"/>
      <c r="M23" s="86"/>
      <c r="N23" s="84" t="s">
        <v>17</v>
      </c>
      <c r="O23" s="85"/>
      <c r="P23" s="85"/>
      <c r="Q23" s="84" t="s">
        <v>3</v>
      </c>
      <c r="R23" s="85"/>
      <c r="S23" s="92"/>
    </row>
    <row r="24" spans="1:19" ht="11.25" customHeight="1" x14ac:dyDescent="0.2">
      <c r="A24" s="94"/>
      <c r="B24" s="18" t="s">
        <v>16</v>
      </c>
      <c r="C24" s="18" t="s">
        <v>15</v>
      </c>
      <c r="D24" s="18" t="s">
        <v>14</v>
      </c>
      <c r="E24" s="18" t="s">
        <v>16</v>
      </c>
      <c r="F24" s="18" t="s">
        <v>15</v>
      </c>
      <c r="G24" s="18" t="s">
        <v>14</v>
      </c>
      <c r="H24" s="18" t="s">
        <v>16</v>
      </c>
      <c r="I24" s="18" t="s">
        <v>15</v>
      </c>
      <c r="J24" s="18" t="s">
        <v>14</v>
      </c>
      <c r="K24" s="18" t="s">
        <v>16</v>
      </c>
      <c r="L24" s="18" t="s">
        <v>15</v>
      </c>
      <c r="M24" s="18" t="s">
        <v>14</v>
      </c>
      <c r="N24" s="18" t="s">
        <v>16</v>
      </c>
      <c r="O24" s="18" t="s">
        <v>15</v>
      </c>
      <c r="P24" s="18" t="s">
        <v>14</v>
      </c>
      <c r="Q24" s="18" t="s">
        <v>16</v>
      </c>
      <c r="R24" s="18" t="s">
        <v>15</v>
      </c>
      <c r="S24" s="18" t="s">
        <v>14</v>
      </c>
    </row>
    <row r="25" spans="1:19" x14ac:dyDescent="0.2">
      <c r="A25" s="16" t="s">
        <v>13</v>
      </c>
      <c r="B25" s="50">
        <v>59</v>
      </c>
      <c r="C25" s="95">
        <v>633</v>
      </c>
      <c r="D25" s="49">
        <f t="shared" ref="D25:D30" si="7">B25/C25*100</f>
        <v>9.3206951026856242</v>
      </c>
      <c r="E25" s="48">
        <v>22</v>
      </c>
      <c r="F25" s="96">
        <v>254</v>
      </c>
      <c r="G25" s="49">
        <f>E25/F25*100</f>
        <v>8.6614173228346463</v>
      </c>
      <c r="H25" s="48">
        <v>69</v>
      </c>
      <c r="I25" s="97">
        <v>507</v>
      </c>
      <c r="J25" s="49">
        <f>H25/I25*100</f>
        <v>13.609467455621301</v>
      </c>
      <c r="K25" s="48">
        <v>577</v>
      </c>
      <c r="L25" s="96">
        <v>3918</v>
      </c>
      <c r="M25" s="49">
        <f t="shared" ref="M25:M35" si="8">K25/L25*100</f>
        <v>14.726901480347115</v>
      </c>
      <c r="N25" s="48">
        <v>338</v>
      </c>
      <c r="O25" s="96">
        <v>996</v>
      </c>
      <c r="P25" s="49">
        <f t="shared" ref="P25:P35" si="9">N25/O25*100</f>
        <v>33.935742971887549</v>
      </c>
      <c r="Q25" s="48">
        <v>1065</v>
      </c>
      <c r="R25" s="96">
        <v>6308</v>
      </c>
      <c r="S25" s="98">
        <f t="shared" ref="S25:S35" si="10">Q25/R25*100</f>
        <v>16.883322764743184</v>
      </c>
    </row>
    <row r="26" spans="1:19" ht="14.25" x14ac:dyDescent="0.2">
      <c r="A26" s="16" t="s">
        <v>12</v>
      </c>
      <c r="B26" s="50">
        <v>9</v>
      </c>
      <c r="C26" s="95">
        <v>9</v>
      </c>
      <c r="D26" s="49">
        <f t="shared" si="7"/>
        <v>100</v>
      </c>
      <c r="E26" s="48">
        <v>0</v>
      </c>
      <c r="F26" s="97">
        <v>0</v>
      </c>
      <c r="G26" s="49">
        <v>0</v>
      </c>
      <c r="H26" s="48">
        <v>0</v>
      </c>
      <c r="I26" s="97">
        <v>0</v>
      </c>
      <c r="J26" s="49">
        <v>0</v>
      </c>
      <c r="K26" s="48">
        <v>37</v>
      </c>
      <c r="L26" s="96">
        <v>41</v>
      </c>
      <c r="M26" s="49">
        <f t="shared" si="8"/>
        <v>90.243902439024396</v>
      </c>
      <c r="N26" s="48">
        <v>65</v>
      </c>
      <c r="O26" s="96">
        <v>66</v>
      </c>
      <c r="P26" s="49">
        <f t="shared" si="9"/>
        <v>98.484848484848484</v>
      </c>
      <c r="Q26" s="48">
        <v>111</v>
      </c>
      <c r="R26" s="96">
        <v>116</v>
      </c>
      <c r="S26" s="46">
        <f t="shared" si="10"/>
        <v>95.689655172413794</v>
      </c>
    </row>
    <row r="27" spans="1:19" x14ac:dyDescent="0.2">
      <c r="A27" s="16" t="s">
        <v>11</v>
      </c>
      <c r="B27" s="50">
        <v>337</v>
      </c>
      <c r="C27" s="95">
        <v>1702</v>
      </c>
      <c r="D27" s="49">
        <f t="shared" si="7"/>
        <v>19.800235017626321</v>
      </c>
      <c r="E27" s="48">
        <v>93</v>
      </c>
      <c r="F27" s="97">
        <v>553</v>
      </c>
      <c r="G27" s="49">
        <f t="shared" ref="G27:G33" si="11">E27/F27*100</f>
        <v>16.817359855334537</v>
      </c>
      <c r="H27" s="48">
        <v>133</v>
      </c>
      <c r="I27" s="97">
        <v>683</v>
      </c>
      <c r="J27" s="49">
        <f t="shared" ref="J27:J33" si="12">H27/I27*100</f>
        <v>19.472913616398245</v>
      </c>
      <c r="K27" s="48">
        <v>969</v>
      </c>
      <c r="L27" s="96">
        <v>3693</v>
      </c>
      <c r="M27" s="49">
        <f t="shared" si="8"/>
        <v>26.238830219333874</v>
      </c>
      <c r="N27" s="48">
        <v>543</v>
      </c>
      <c r="O27" s="96">
        <v>1097</v>
      </c>
      <c r="P27" s="49">
        <f t="shared" si="9"/>
        <v>49.498632634457614</v>
      </c>
      <c r="Q27" s="48">
        <v>2074</v>
      </c>
      <c r="R27" s="96">
        <v>7728</v>
      </c>
      <c r="S27" s="98">
        <f t="shared" si="10"/>
        <v>26.837474120082817</v>
      </c>
    </row>
    <row r="28" spans="1:19" x14ac:dyDescent="0.2">
      <c r="A28" s="16" t="s">
        <v>10</v>
      </c>
      <c r="B28" s="50">
        <v>63</v>
      </c>
      <c r="C28" s="95">
        <v>582</v>
      </c>
      <c r="D28" s="49">
        <f t="shared" si="7"/>
        <v>10.824742268041238</v>
      </c>
      <c r="E28" s="48">
        <v>81</v>
      </c>
      <c r="F28" s="97">
        <v>560</v>
      </c>
      <c r="G28" s="49">
        <f t="shared" si="11"/>
        <v>14.464285714285715</v>
      </c>
      <c r="H28" s="48">
        <v>52</v>
      </c>
      <c r="I28" s="97">
        <v>211</v>
      </c>
      <c r="J28" s="49">
        <f t="shared" si="12"/>
        <v>24.644549763033176</v>
      </c>
      <c r="K28" s="48">
        <v>374</v>
      </c>
      <c r="L28" s="96">
        <v>1231</v>
      </c>
      <c r="M28" s="49">
        <f t="shared" si="8"/>
        <v>30.381803411860275</v>
      </c>
      <c r="N28" s="48">
        <v>49</v>
      </c>
      <c r="O28" s="97">
        <v>104</v>
      </c>
      <c r="P28" s="49">
        <f t="shared" si="9"/>
        <v>47.115384615384613</v>
      </c>
      <c r="Q28" s="48">
        <v>619</v>
      </c>
      <c r="R28" s="96">
        <v>2688</v>
      </c>
      <c r="S28" s="98">
        <f t="shared" si="10"/>
        <v>23.028273809523807</v>
      </c>
    </row>
    <row r="29" spans="1:19" ht="14.25" x14ac:dyDescent="0.2">
      <c r="A29" s="17" t="s">
        <v>9</v>
      </c>
      <c r="B29" s="50">
        <v>39</v>
      </c>
      <c r="C29" s="95">
        <v>110</v>
      </c>
      <c r="D29" s="49">
        <f t="shared" si="7"/>
        <v>35.454545454545453</v>
      </c>
      <c r="E29" s="48">
        <v>28</v>
      </c>
      <c r="F29" s="97">
        <v>74</v>
      </c>
      <c r="G29" s="49">
        <f t="shared" si="11"/>
        <v>37.837837837837839</v>
      </c>
      <c r="H29" s="48">
        <v>28</v>
      </c>
      <c r="I29" s="97">
        <v>89</v>
      </c>
      <c r="J29" s="49">
        <f t="shared" si="12"/>
        <v>31.460674157303369</v>
      </c>
      <c r="K29" s="48">
        <v>60</v>
      </c>
      <c r="L29" s="97">
        <v>156</v>
      </c>
      <c r="M29" s="49">
        <f t="shared" si="8"/>
        <v>38.461538461538467</v>
      </c>
      <c r="N29" s="48">
        <v>25</v>
      </c>
      <c r="O29" s="97">
        <v>34</v>
      </c>
      <c r="P29" s="49">
        <f t="shared" si="9"/>
        <v>73.529411764705884</v>
      </c>
      <c r="Q29" s="48">
        <v>180</v>
      </c>
      <c r="R29" s="96">
        <v>463</v>
      </c>
      <c r="S29" s="98">
        <f t="shared" si="10"/>
        <v>38.876889848812098</v>
      </c>
    </row>
    <row r="30" spans="1:19" x14ac:dyDescent="0.2">
      <c r="A30" s="17" t="s">
        <v>8</v>
      </c>
      <c r="B30" s="50">
        <v>17</v>
      </c>
      <c r="C30" s="95">
        <v>200</v>
      </c>
      <c r="D30" s="49">
        <f t="shared" si="7"/>
        <v>8.5</v>
      </c>
      <c r="E30" s="48">
        <v>15</v>
      </c>
      <c r="F30" s="97">
        <v>62</v>
      </c>
      <c r="G30" s="49">
        <f t="shared" si="11"/>
        <v>24.193548387096776</v>
      </c>
      <c r="H30" s="48">
        <v>23</v>
      </c>
      <c r="I30" s="97">
        <v>148</v>
      </c>
      <c r="J30" s="49">
        <f t="shared" si="12"/>
        <v>15.54054054054054</v>
      </c>
      <c r="K30" s="48">
        <v>47</v>
      </c>
      <c r="L30" s="97">
        <v>313</v>
      </c>
      <c r="M30" s="49">
        <f t="shared" si="8"/>
        <v>15.015974440894569</v>
      </c>
      <c r="N30" s="48">
        <v>24</v>
      </c>
      <c r="O30" s="97">
        <v>73</v>
      </c>
      <c r="P30" s="49">
        <f t="shared" si="9"/>
        <v>32.87671232876712</v>
      </c>
      <c r="Q30" s="48">
        <v>126</v>
      </c>
      <c r="R30" s="96">
        <v>796</v>
      </c>
      <c r="S30" s="98">
        <f t="shared" si="10"/>
        <v>15.829145728643216</v>
      </c>
    </row>
    <row r="31" spans="1:19" x14ac:dyDescent="0.2">
      <c r="A31" s="16" t="s">
        <v>7</v>
      </c>
      <c r="B31" s="48">
        <v>0</v>
      </c>
      <c r="C31" s="95">
        <v>2</v>
      </c>
      <c r="D31" s="49">
        <v>0</v>
      </c>
      <c r="E31" s="48">
        <v>1</v>
      </c>
      <c r="F31" s="99">
        <v>12</v>
      </c>
      <c r="G31" s="49">
        <f t="shared" si="11"/>
        <v>8.3333333333333321</v>
      </c>
      <c r="H31" s="48">
        <v>0</v>
      </c>
      <c r="I31" s="99">
        <v>10</v>
      </c>
      <c r="J31" s="49">
        <f t="shared" si="12"/>
        <v>0</v>
      </c>
      <c r="K31" s="48">
        <v>21</v>
      </c>
      <c r="L31" s="97">
        <v>123</v>
      </c>
      <c r="M31" s="49">
        <f t="shared" si="8"/>
        <v>17.073170731707318</v>
      </c>
      <c r="N31" s="48">
        <v>25</v>
      </c>
      <c r="O31" s="97">
        <v>45</v>
      </c>
      <c r="P31" s="49">
        <f t="shared" si="9"/>
        <v>55.555555555555557</v>
      </c>
      <c r="Q31" s="48">
        <v>47</v>
      </c>
      <c r="R31" s="96">
        <v>192</v>
      </c>
      <c r="S31" s="98">
        <f t="shared" si="10"/>
        <v>24.479166666666664</v>
      </c>
    </row>
    <row r="32" spans="1:19" x14ac:dyDescent="0.2">
      <c r="A32" s="16" t="s">
        <v>6</v>
      </c>
      <c r="B32" s="50">
        <v>8</v>
      </c>
      <c r="C32" s="95">
        <v>22</v>
      </c>
      <c r="D32" s="49">
        <f>B32/C32*100</f>
        <v>36.363636363636367</v>
      </c>
      <c r="E32" s="48">
        <v>0</v>
      </c>
      <c r="F32" s="97">
        <v>5</v>
      </c>
      <c r="G32" s="49">
        <f t="shared" si="11"/>
        <v>0</v>
      </c>
      <c r="H32" s="48">
        <v>3</v>
      </c>
      <c r="I32" s="97">
        <v>13</v>
      </c>
      <c r="J32" s="49">
        <f t="shared" si="12"/>
        <v>23.076923076923077</v>
      </c>
      <c r="K32" s="48">
        <v>11</v>
      </c>
      <c r="L32" s="97">
        <v>60</v>
      </c>
      <c r="M32" s="49">
        <f t="shared" si="8"/>
        <v>18.333333333333332</v>
      </c>
      <c r="N32" s="48">
        <v>15</v>
      </c>
      <c r="O32" s="97">
        <v>39</v>
      </c>
      <c r="P32" s="49">
        <f t="shared" si="9"/>
        <v>38.461538461538467</v>
      </c>
      <c r="Q32" s="48">
        <v>37</v>
      </c>
      <c r="R32" s="96">
        <v>139</v>
      </c>
      <c r="S32" s="98">
        <f t="shared" si="10"/>
        <v>26.618705035971225</v>
      </c>
    </row>
    <row r="33" spans="1:19" ht="24" x14ac:dyDescent="0.2">
      <c r="A33" s="15" t="s">
        <v>5</v>
      </c>
      <c r="B33" s="50">
        <v>19</v>
      </c>
      <c r="C33" s="100">
        <v>225</v>
      </c>
      <c r="D33" s="49">
        <f>B33/C33*100</f>
        <v>8.4444444444444446</v>
      </c>
      <c r="E33" s="48">
        <v>15</v>
      </c>
      <c r="F33" s="97">
        <v>136</v>
      </c>
      <c r="G33" s="49">
        <f t="shared" si="11"/>
        <v>11.029411764705882</v>
      </c>
      <c r="H33" s="48">
        <v>19</v>
      </c>
      <c r="I33" s="97">
        <v>192</v>
      </c>
      <c r="J33" s="49">
        <f t="shared" si="12"/>
        <v>9.8958333333333321</v>
      </c>
      <c r="K33" s="48">
        <v>162</v>
      </c>
      <c r="L33" s="97">
        <v>900</v>
      </c>
      <c r="M33" s="49">
        <f t="shared" si="8"/>
        <v>18</v>
      </c>
      <c r="N33" s="48">
        <v>55</v>
      </c>
      <c r="O33" s="97">
        <v>159</v>
      </c>
      <c r="P33" s="49">
        <f t="shared" si="9"/>
        <v>34.591194968553459</v>
      </c>
      <c r="Q33" s="48">
        <v>270</v>
      </c>
      <c r="R33" s="96">
        <v>1612</v>
      </c>
      <c r="S33" s="98">
        <f t="shared" si="10"/>
        <v>16.749379652605459</v>
      </c>
    </row>
    <row r="34" spans="1:19" x14ac:dyDescent="0.2">
      <c r="A34" s="14" t="s">
        <v>4</v>
      </c>
      <c r="B34" s="41">
        <v>0</v>
      </c>
      <c r="C34" s="101">
        <v>0</v>
      </c>
      <c r="D34" s="49">
        <v>0</v>
      </c>
      <c r="E34" s="38">
        <v>0</v>
      </c>
      <c r="F34" s="102">
        <v>0</v>
      </c>
      <c r="G34" s="49">
        <v>0</v>
      </c>
      <c r="H34" s="38">
        <v>0</v>
      </c>
      <c r="I34" s="102">
        <v>1</v>
      </c>
      <c r="J34" s="49">
        <v>0</v>
      </c>
      <c r="K34" s="38">
        <v>4</v>
      </c>
      <c r="L34" s="102">
        <v>51</v>
      </c>
      <c r="M34" s="49">
        <f t="shared" si="8"/>
        <v>7.8431372549019605</v>
      </c>
      <c r="N34" s="38">
        <v>0</v>
      </c>
      <c r="O34" s="102">
        <v>12</v>
      </c>
      <c r="P34" s="49">
        <f t="shared" si="9"/>
        <v>0</v>
      </c>
      <c r="Q34" s="48">
        <v>4</v>
      </c>
      <c r="R34" s="96">
        <v>64</v>
      </c>
      <c r="S34" s="98">
        <f t="shared" si="10"/>
        <v>6.25</v>
      </c>
    </row>
    <row r="35" spans="1:19" x14ac:dyDescent="0.2">
      <c r="A35" s="13" t="s">
        <v>3</v>
      </c>
      <c r="B35" s="30">
        <f>SUM(B25:B34)</f>
        <v>551</v>
      </c>
      <c r="C35" s="29">
        <f>SUM(C25:C34)</f>
        <v>3485</v>
      </c>
      <c r="D35" s="28">
        <f>B35/C35*100</f>
        <v>15.810616929698709</v>
      </c>
      <c r="E35" s="30">
        <f>SUM(E25:E34)</f>
        <v>255</v>
      </c>
      <c r="F35" s="29">
        <f>SUM(F25:F34)</f>
        <v>1656</v>
      </c>
      <c r="G35" s="28">
        <f>E35/F35*100</f>
        <v>15.39855072463768</v>
      </c>
      <c r="H35" s="30">
        <f>SUM(H25:H34)</f>
        <v>327</v>
      </c>
      <c r="I35" s="29">
        <f>SUM(I25:I34)</f>
        <v>1854</v>
      </c>
      <c r="J35" s="28">
        <f>H35/I35*100</f>
        <v>17.637540453074433</v>
      </c>
      <c r="K35" s="30">
        <f>SUM(K25:K34)</f>
        <v>2262</v>
      </c>
      <c r="L35" s="29">
        <f>SUM(L25:L34)</f>
        <v>10486</v>
      </c>
      <c r="M35" s="28">
        <f t="shared" si="8"/>
        <v>21.571619301926379</v>
      </c>
      <c r="N35" s="30">
        <f>SUM(N25:N34)</f>
        <v>1139</v>
      </c>
      <c r="O35" s="29">
        <f>SUM(O25:O34)</f>
        <v>2625</v>
      </c>
      <c r="P35" s="103">
        <f t="shared" si="9"/>
        <v>43.390476190476193</v>
      </c>
      <c r="Q35" s="30">
        <f>SUM(Q25:Q34)</f>
        <v>4533</v>
      </c>
      <c r="R35" s="29">
        <f>SUM(R25:R34)</f>
        <v>20106</v>
      </c>
      <c r="S35" s="103">
        <f t="shared" si="10"/>
        <v>22.545508803342283</v>
      </c>
    </row>
    <row r="37" spans="1:19" x14ac:dyDescent="0.2">
      <c r="A37" s="71" t="s">
        <v>2</v>
      </c>
      <c r="B37" s="72"/>
      <c r="C37" s="72"/>
      <c r="D37" s="72"/>
      <c r="E37" s="11"/>
      <c r="F37" s="12"/>
      <c r="G37" s="11"/>
      <c r="H37" s="11"/>
      <c r="I37" s="11"/>
      <c r="J37" s="11"/>
      <c r="K37" s="11"/>
      <c r="L37" s="11"/>
      <c r="M37" s="11"/>
      <c r="N37" s="11"/>
      <c r="O37" s="11"/>
      <c r="P37" s="10"/>
      <c r="Q37" s="9"/>
      <c r="R37" s="8"/>
      <c r="S37" s="8"/>
    </row>
    <row r="38" spans="1:19" ht="14.25" x14ac:dyDescent="0.2">
      <c r="A38" s="73" t="s">
        <v>1</v>
      </c>
      <c r="B38" s="74"/>
      <c r="C38" s="74"/>
      <c r="D38" s="7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6"/>
    </row>
    <row r="39" spans="1:19" ht="14.25" x14ac:dyDescent="0.2">
      <c r="A39" s="5" t="s">
        <v>0</v>
      </c>
      <c r="B39" s="4"/>
      <c r="C39" s="3"/>
      <c r="D39" s="2"/>
      <c r="E39" s="2"/>
      <c r="F39" s="3"/>
      <c r="G39" s="2"/>
      <c r="H39" s="3"/>
      <c r="I39" s="2"/>
      <c r="J39" s="2"/>
      <c r="K39" s="2"/>
      <c r="L39" s="2"/>
      <c r="M39" s="2"/>
      <c r="N39" s="2"/>
      <c r="O39" s="3"/>
      <c r="P39" s="2"/>
      <c r="Q39" s="2"/>
      <c r="R39" s="2"/>
      <c r="S39" s="2"/>
    </row>
  </sheetData>
  <pageMargins left="0.7" right="0.7" top="0.75" bottom="0.75" header="0.3" footer="0.3"/>
  <pageSetup scale="4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561E26023F7145BA522FFCB813EF7F" ma:contentTypeVersion="0" ma:contentTypeDescription="Create a new document." ma:contentTypeScope="" ma:versionID="c868ff6aa9dbb6cc7f1db063e14422f8">
  <xsd:schema xmlns:xsd="http://www.w3.org/2001/XMLSchema" xmlns:xs="http://www.w3.org/2001/XMLSchema" xmlns:p="http://schemas.microsoft.com/office/2006/metadata/properties" xmlns:ns2="81daf041-c113-401c-bf82-107f5d396711" targetNamespace="http://schemas.microsoft.com/office/2006/metadata/properties" ma:root="true" ma:fieldsID="cd89f18d43787e6e61c67e7add6b5be3" ns2:_="">
    <xsd:import namespace="81daf041-c113-401c-bf82-107f5d39671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daf041-c113-401c-bf82-107f5d39671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daf041-c113-401c-bf82-107f5d396711">PFY6PPX2AYTS-874-427</_dlc_DocId>
    <_dlc_DocIdUrl xmlns="81daf041-c113-401c-bf82-107f5d396711">
      <Url>https://esp.cdc.gov/sites/ncezid/DFWED/EDEB/_layouts/15/DocIdRedir.aspx?ID=PFY6PPX2AYTS-874-427</Url>
      <Description>PFY6PPX2AYTS-874-427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A685B76-FA88-4FF8-BAC8-E4DE9545FA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daf041-c113-401c-bf82-107f5d3967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6B808F-18BB-4817-8E27-412AF67807D1}">
  <ds:schemaRefs>
    <ds:schemaRef ds:uri="http://schemas.microsoft.com/office/2006/metadata/properties"/>
    <ds:schemaRef ds:uri="81daf041-c113-401c-bf82-107f5d396711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708E861-1D18-4B10-9F1E-4E9F1670401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EA73AEF-9D10-4557-8D2B-A5E27C58BA5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12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CDC User</cp:lastModifiedBy>
  <dcterms:created xsi:type="dcterms:W3CDTF">2016-02-22T15:58:01Z</dcterms:created>
  <dcterms:modified xsi:type="dcterms:W3CDTF">2016-03-15T14:48:25Z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0x0101005E561E26023F7145BA522FFCB813EF7F</vt:lpwstr>
  </property>
  <property fmtid="{D5CDD505-2E9C-101B-9397-08002B2CF9AE}" pid="3" name="_dlc_DocIdItemGuid">
    <vt:lpwstr>7bb81534-1282-41fc-b82b-34516a152581</vt:lpwstr>
  </property>
</Properties>
</file>